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84" tabRatio="641"/>
  </bookViews>
  <sheets>
    <sheet name="Painel" sheetId="1" r:id="rId1"/>
    <sheet name="DEFINIÇÃO" sheetId="6" r:id="rId2"/>
    <sheet name="INVESTIMENTOS" sheetId="9" r:id="rId3"/>
    <sheet name="CUSTOS" sheetId="10" r:id="rId4"/>
    <sheet name="PROJEÇÃO DE RECEITAS" sheetId="8" r:id="rId5"/>
    <sheet name="ANÁLISE DE VIABILIDADE" sheetId="11" r:id="rId6"/>
    <sheet name="Panorama" sheetId="5" r:id="rId7"/>
    <sheet name="Dicas de Cursos" sheetId="15" r:id="rId8"/>
  </sheets>
  <calcPr calcId="181029" concurrentCalc="0"/>
</workbook>
</file>

<file path=xl/calcChain.xml><?xml version="1.0" encoding="utf-8"?>
<calcChain xmlns="http://schemas.openxmlformats.org/spreadsheetml/2006/main">
  <c r="E5" i="8"/>
  <c r="G5"/>
  <c r="D59" i="11"/>
  <c r="E6" i="8"/>
  <c r="G6"/>
  <c r="D60" i="11"/>
  <c r="E7" i="8"/>
  <c r="G7"/>
  <c r="D61" i="11"/>
  <c r="E8" i="8"/>
  <c r="G8"/>
  <c r="D62" i="11"/>
  <c r="E9" i="8"/>
  <c r="G9"/>
  <c r="D63" i="11"/>
  <c r="E10" i="8"/>
  <c r="G10"/>
  <c r="D64" i="11"/>
  <c r="E11" i="8"/>
  <c r="G11"/>
  <c r="D65" i="11"/>
  <c r="E12" i="8"/>
  <c r="G12"/>
  <c r="D66" i="11"/>
  <c r="E13" i="8"/>
  <c r="G13"/>
  <c r="D67" i="11"/>
  <c r="E14" i="8"/>
  <c r="G14"/>
  <c r="D68" i="11"/>
  <c r="D58"/>
  <c r="D21"/>
  <c r="D22"/>
  <c r="D23"/>
  <c r="D24"/>
  <c r="D25"/>
  <c r="D26"/>
  <c r="D27"/>
  <c r="D28"/>
  <c r="D20"/>
  <c r="D6"/>
  <c r="G7" i="10"/>
  <c r="D32" i="11"/>
  <c r="G8" i="10"/>
  <c r="D33" i="11"/>
  <c r="G9" i="10"/>
  <c r="D34" i="11"/>
  <c r="G10" i="10"/>
  <c r="D35" i="11"/>
  <c r="G11" i="10"/>
  <c r="D36" i="11"/>
  <c r="G12" i="10"/>
  <c r="D37" i="11"/>
  <c r="G13" i="10"/>
  <c r="D38" i="11"/>
  <c r="G14" i="10"/>
  <c r="D39" i="11"/>
  <c r="G15" i="10"/>
  <c r="D40" i="11"/>
  <c r="G16" i="10"/>
  <c r="D41" i="11"/>
  <c r="G17" i="10"/>
  <c r="D42" i="11"/>
  <c r="G18" i="10"/>
  <c r="D43" i="11"/>
  <c r="D31"/>
  <c r="G24" i="10"/>
  <c r="D45" i="11"/>
  <c r="G25" i="10"/>
  <c r="D46" i="11"/>
  <c r="G26" i="10"/>
  <c r="D47" i="11"/>
  <c r="G27" i="10"/>
  <c r="D48" i="11"/>
  <c r="G28" i="10"/>
  <c r="D49" i="11"/>
  <c r="G29" i="10"/>
  <c r="D50" i="11"/>
  <c r="G30" i="10"/>
  <c r="D51" i="11"/>
  <c r="G31" i="10"/>
  <c r="D52" i="11"/>
  <c r="G32" i="10"/>
  <c r="D53" i="11"/>
  <c r="G33" i="10"/>
  <c r="D54" i="11"/>
  <c r="G34" i="10"/>
  <c r="D55" i="11"/>
  <c r="G35" i="10"/>
  <c r="D56" i="11"/>
  <c r="D44"/>
  <c r="D30"/>
  <c r="D70"/>
  <c r="E59"/>
  <c r="E60"/>
  <c r="E61"/>
  <c r="E62"/>
  <c r="E63"/>
  <c r="E64"/>
  <c r="E65"/>
  <c r="E66"/>
  <c r="E67"/>
  <c r="E68"/>
  <c r="E58"/>
  <c r="H7" i="10"/>
  <c r="E32" i="11"/>
  <c r="H8" i="10"/>
  <c r="E33" i="11"/>
  <c r="H9" i="10"/>
  <c r="E34" i="11"/>
  <c r="H10" i="10"/>
  <c r="E35" i="11"/>
  <c r="H11" i="10"/>
  <c r="E36" i="11"/>
  <c r="H12" i="10"/>
  <c r="E37" i="11"/>
  <c r="H13" i="10"/>
  <c r="E38" i="11"/>
  <c r="H14" i="10"/>
  <c r="E39" i="11"/>
  <c r="H15" i="10"/>
  <c r="E40" i="11"/>
  <c r="H16" i="10"/>
  <c r="E41" i="11"/>
  <c r="H17" i="10"/>
  <c r="E42" i="11"/>
  <c r="H18" i="10"/>
  <c r="E43" i="11"/>
  <c r="E31"/>
  <c r="H24" i="10"/>
  <c r="E45" i="11"/>
  <c r="H25" i="10"/>
  <c r="E46" i="11"/>
  <c r="H26" i="10"/>
  <c r="E47" i="11"/>
  <c r="H27" i="10"/>
  <c r="E48" i="11"/>
  <c r="H28" i="10"/>
  <c r="E49" i="11"/>
  <c r="H29" i="10"/>
  <c r="E50" i="11"/>
  <c r="H30" i="10"/>
  <c r="E51" i="11"/>
  <c r="H31" i="10"/>
  <c r="E52" i="11"/>
  <c r="H32" i="10"/>
  <c r="E53" i="11"/>
  <c r="H33" i="10"/>
  <c r="E54" i="11"/>
  <c r="H34" i="10"/>
  <c r="E55" i="11"/>
  <c r="H35" i="10"/>
  <c r="E56" i="11"/>
  <c r="E44"/>
  <c r="E30"/>
  <c r="E21"/>
  <c r="E22"/>
  <c r="E23"/>
  <c r="E24"/>
  <c r="E25"/>
  <c r="E26"/>
  <c r="E27"/>
  <c r="E28"/>
  <c r="E20"/>
  <c r="E6"/>
  <c r="E70"/>
  <c r="F59"/>
  <c r="F60"/>
  <c r="F61"/>
  <c r="F62"/>
  <c r="F63"/>
  <c r="F64"/>
  <c r="F65"/>
  <c r="F66"/>
  <c r="F67"/>
  <c r="F68"/>
  <c r="F58"/>
  <c r="I7" i="10"/>
  <c r="F32" i="11"/>
  <c r="I8" i="10"/>
  <c r="F33" i="11"/>
  <c r="I9" i="10"/>
  <c r="F34" i="11"/>
  <c r="I10" i="10"/>
  <c r="F35" i="11"/>
  <c r="I11" i="10"/>
  <c r="F36" i="11"/>
  <c r="I12" i="10"/>
  <c r="F37" i="11"/>
  <c r="I13" i="10"/>
  <c r="F38" i="11"/>
  <c r="I14" i="10"/>
  <c r="F39" i="11"/>
  <c r="I15" i="10"/>
  <c r="F40" i="11"/>
  <c r="I16" i="10"/>
  <c r="F41" i="11"/>
  <c r="I17" i="10"/>
  <c r="F42" i="11"/>
  <c r="I18" i="10"/>
  <c r="F43" i="11"/>
  <c r="F31"/>
  <c r="I24" i="10"/>
  <c r="F45" i="11"/>
  <c r="I25" i="10"/>
  <c r="F46" i="11"/>
  <c r="I26" i="10"/>
  <c r="F47" i="11"/>
  <c r="I27" i="10"/>
  <c r="F48" i="11"/>
  <c r="I28" i="10"/>
  <c r="F49" i="11"/>
  <c r="I29" i="10"/>
  <c r="F50" i="11"/>
  <c r="I30" i="10"/>
  <c r="F51" i="11"/>
  <c r="I31" i="10"/>
  <c r="F52" i="11"/>
  <c r="I32" i="10"/>
  <c r="F53" i="11"/>
  <c r="I33" i="10"/>
  <c r="F54" i="11"/>
  <c r="I34" i="10"/>
  <c r="F55" i="11"/>
  <c r="I35" i="10"/>
  <c r="F56" i="11"/>
  <c r="F44"/>
  <c r="F30"/>
  <c r="F21"/>
  <c r="F22"/>
  <c r="F23"/>
  <c r="F24"/>
  <c r="F25"/>
  <c r="F26"/>
  <c r="F27"/>
  <c r="F28"/>
  <c r="F20"/>
  <c r="F6"/>
  <c r="F70"/>
  <c r="G59"/>
  <c r="G60"/>
  <c r="G61"/>
  <c r="G62"/>
  <c r="G63"/>
  <c r="G64"/>
  <c r="G65"/>
  <c r="G66"/>
  <c r="G67"/>
  <c r="G68"/>
  <c r="G58"/>
  <c r="J7" i="10"/>
  <c r="G32" i="11"/>
  <c r="J8" i="10"/>
  <c r="G33" i="11"/>
  <c r="J9" i="10"/>
  <c r="G34" i="11"/>
  <c r="J10" i="10"/>
  <c r="G35" i="11"/>
  <c r="J11" i="10"/>
  <c r="G36" i="11"/>
  <c r="J12" i="10"/>
  <c r="G37" i="11"/>
  <c r="J13" i="10"/>
  <c r="G38" i="11"/>
  <c r="J14" i="10"/>
  <c r="G39" i="11"/>
  <c r="J15" i="10"/>
  <c r="G40" i="11"/>
  <c r="J16" i="10"/>
  <c r="G41" i="11"/>
  <c r="J17" i="10"/>
  <c r="G42" i="11"/>
  <c r="J18" i="10"/>
  <c r="G43" i="11"/>
  <c r="G31"/>
  <c r="J24" i="10"/>
  <c r="G45" i="11"/>
  <c r="J25" i="10"/>
  <c r="G46" i="11"/>
  <c r="J26" i="10"/>
  <c r="G47" i="11"/>
  <c r="J27" i="10"/>
  <c r="G48" i="11"/>
  <c r="J28" i="10"/>
  <c r="G49" i="11"/>
  <c r="J29" i="10"/>
  <c r="G50" i="11"/>
  <c r="J30" i="10"/>
  <c r="G51" i="11"/>
  <c r="J31" i="10"/>
  <c r="G52" i="11"/>
  <c r="J32" i="10"/>
  <c r="G53" i="11"/>
  <c r="J33" i="10"/>
  <c r="G54" i="11"/>
  <c r="J34" i="10"/>
  <c r="G55" i="11"/>
  <c r="J35" i="10"/>
  <c r="G56" i="11"/>
  <c r="G44"/>
  <c r="G30"/>
  <c r="G21"/>
  <c r="G22"/>
  <c r="G23"/>
  <c r="G24"/>
  <c r="G25"/>
  <c r="G26"/>
  <c r="G27"/>
  <c r="G28"/>
  <c r="G20"/>
  <c r="G6"/>
  <c r="G70"/>
  <c r="C77"/>
  <c r="H59"/>
  <c r="H60"/>
  <c r="H61"/>
  <c r="H62"/>
  <c r="H63"/>
  <c r="H64"/>
  <c r="H65"/>
  <c r="H66"/>
  <c r="H67"/>
  <c r="H68"/>
  <c r="H58"/>
  <c r="H21"/>
  <c r="H22"/>
  <c r="H23"/>
  <c r="H24"/>
  <c r="H25"/>
  <c r="H26"/>
  <c r="H27"/>
  <c r="H28"/>
  <c r="H20"/>
  <c r="H6"/>
  <c r="K7" i="10"/>
  <c r="H32" i="11"/>
  <c r="K8" i="10"/>
  <c r="H33" i="11"/>
  <c r="K9" i="10"/>
  <c r="H34" i="11"/>
  <c r="K10" i="10"/>
  <c r="H35" i="11"/>
  <c r="K11" i="10"/>
  <c r="H36" i="11"/>
  <c r="K12" i="10"/>
  <c r="H37" i="11"/>
  <c r="K13" i="10"/>
  <c r="H38" i="11"/>
  <c r="K14" i="10"/>
  <c r="H39" i="11"/>
  <c r="K15" i="10"/>
  <c r="H40" i="11"/>
  <c r="K16" i="10"/>
  <c r="H41" i="11"/>
  <c r="K17" i="10"/>
  <c r="H42" i="11"/>
  <c r="K18" i="10"/>
  <c r="H43" i="11"/>
  <c r="H31"/>
  <c r="K24" i="10"/>
  <c r="H45" i="11"/>
  <c r="K25" i="10"/>
  <c r="H46" i="11"/>
  <c r="K26" i="10"/>
  <c r="H47" i="11"/>
  <c r="K27" i="10"/>
  <c r="H48" i="11"/>
  <c r="K28" i="10"/>
  <c r="H49" i="11"/>
  <c r="K29" i="10"/>
  <c r="H50" i="11"/>
  <c r="K30" i="10"/>
  <c r="H51" i="11"/>
  <c r="K31" i="10"/>
  <c r="H52" i="11"/>
  <c r="K32" i="10"/>
  <c r="H53" i="11"/>
  <c r="K33" i="10"/>
  <c r="H54" i="11"/>
  <c r="K34" i="10"/>
  <c r="H55" i="11"/>
  <c r="K35" i="10"/>
  <c r="H56" i="11"/>
  <c r="H44"/>
  <c r="H30"/>
  <c r="H70"/>
  <c r="C8"/>
  <c r="C9"/>
  <c r="C10"/>
  <c r="C11"/>
  <c r="C12"/>
  <c r="C13"/>
  <c r="C14"/>
  <c r="C19"/>
  <c r="C15"/>
  <c r="C16"/>
  <c r="C17"/>
  <c r="C18"/>
  <c r="C7"/>
  <c r="C20"/>
  <c r="C6"/>
  <c r="C31"/>
  <c r="C44"/>
  <c r="C30"/>
  <c r="C70"/>
  <c r="C75"/>
  <c r="C76"/>
  <c r="B60"/>
  <c r="B61"/>
  <c r="B62"/>
  <c r="B63"/>
  <c r="B64"/>
  <c r="B65"/>
  <c r="B66"/>
  <c r="B67"/>
  <c r="B68"/>
  <c r="B59"/>
  <c r="B46"/>
  <c r="B47"/>
  <c r="B48"/>
  <c r="B49"/>
  <c r="B50"/>
  <c r="B51"/>
  <c r="B52"/>
  <c r="B53"/>
  <c r="B54"/>
  <c r="B55"/>
  <c r="B56"/>
  <c r="B45"/>
  <c r="B33"/>
  <c r="B34"/>
  <c r="B35"/>
  <c r="B36"/>
  <c r="B37"/>
  <c r="B38"/>
  <c r="B39"/>
  <c r="B40"/>
  <c r="B41"/>
  <c r="B42"/>
  <c r="B43"/>
  <c r="B32"/>
  <c r="B22"/>
  <c r="B23"/>
  <c r="B24"/>
  <c r="B25"/>
  <c r="B26"/>
  <c r="B27"/>
  <c r="B28"/>
  <c r="B21"/>
  <c r="B17"/>
  <c r="B18"/>
  <c r="B19"/>
  <c r="B9"/>
  <c r="B10"/>
  <c r="B11"/>
  <c r="B12"/>
  <c r="B13"/>
  <c r="B14"/>
  <c r="B15"/>
  <c r="B16"/>
  <c r="B8"/>
  <c r="I38" i="9"/>
  <c r="I37"/>
  <c r="I36"/>
  <c r="I35"/>
  <c r="I34"/>
  <c r="I33"/>
  <c r="I32"/>
  <c r="I31"/>
  <c r="L5" i="8"/>
  <c r="M5"/>
  <c r="N5"/>
  <c r="O5"/>
  <c r="P5"/>
  <c r="Q5"/>
  <c r="K5"/>
  <c r="L6"/>
  <c r="M6"/>
  <c r="N6"/>
  <c r="O6"/>
  <c r="P6"/>
  <c r="Q6"/>
  <c r="K6"/>
  <c r="L7"/>
  <c r="M7"/>
  <c r="N7"/>
  <c r="O7"/>
  <c r="P7"/>
  <c r="Q7"/>
  <c r="K7"/>
  <c r="L8"/>
  <c r="M8"/>
  <c r="N8"/>
  <c r="O8"/>
  <c r="P8"/>
  <c r="Q8"/>
  <c r="K8"/>
  <c r="L9"/>
  <c r="M9"/>
  <c r="N9"/>
  <c r="O9"/>
  <c r="P9"/>
  <c r="Q9"/>
  <c r="K9"/>
  <c r="L10"/>
  <c r="M10"/>
  <c r="N10"/>
  <c r="O10"/>
  <c r="P10"/>
  <c r="Q10"/>
  <c r="K10"/>
  <c r="L11"/>
  <c r="M11"/>
  <c r="N11"/>
  <c r="O11"/>
  <c r="P11"/>
  <c r="Q11"/>
  <c r="K11"/>
  <c r="L12"/>
  <c r="M12"/>
  <c r="N12"/>
  <c r="O12"/>
  <c r="P12"/>
  <c r="Q12"/>
  <c r="K12"/>
  <c r="L13"/>
  <c r="M13"/>
  <c r="N13"/>
  <c r="O13"/>
  <c r="P13"/>
  <c r="Q13"/>
  <c r="K13"/>
  <c r="L14"/>
  <c r="M14"/>
  <c r="N14"/>
  <c r="O14"/>
  <c r="P14"/>
  <c r="Q14"/>
  <c r="K14"/>
  <c r="M25" i="10"/>
  <c r="M26"/>
  <c r="M27"/>
  <c r="M28"/>
  <c r="M29"/>
  <c r="M30"/>
  <c r="M31"/>
  <c r="M32"/>
  <c r="M33"/>
  <c r="M34"/>
  <c r="M35"/>
  <c r="M24"/>
  <c r="F25"/>
  <c r="F24"/>
  <c r="F26"/>
  <c r="F27"/>
  <c r="F28"/>
  <c r="F29"/>
  <c r="F30"/>
  <c r="F31"/>
  <c r="F32"/>
  <c r="F33"/>
  <c r="F34"/>
  <c r="F35"/>
  <c r="F36"/>
  <c r="L25"/>
  <c r="L26"/>
  <c r="L27"/>
  <c r="L28"/>
  <c r="L29"/>
  <c r="L30"/>
  <c r="L31"/>
  <c r="L32"/>
  <c r="L33"/>
  <c r="L34"/>
  <c r="L35"/>
  <c r="L24"/>
  <c r="M8"/>
  <c r="M9"/>
  <c r="M10"/>
  <c r="M11"/>
  <c r="M12"/>
  <c r="M13"/>
  <c r="M14"/>
  <c r="M15"/>
  <c r="M16"/>
  <c r="M17"/>
  <c r="M18"/>
  <c r="M7"/>
  <c r="F8"/>
  <c r="F7"/>
  <c r="F9"/>
  <c r="F10"/>
  <c r="F11"/>
  <c r="F12"/>
  <c r="F13"/>
  <c r="F14"/>
  <c r="F15"/>
  <c r="F16"/>
  <c r="F17"/>
  <c r="F18"/>
  <c r="F19"/>
  <c r="L8"/>
  <c r="L9"/>
  <c r="L10"/>
  <c r="L11"/>
  <c r="L12"/>
  <c r="L13"/>
  <c r="L14"/>
  <c r="L15"/>
  <c r="L16"/>
  <c r="L17"/>
  <c r="L18"/>
  <c r="L7"/>
  <c r="I22" i="9"/>
  <c r="I23"/>
  <c r="I24"/>
  <c r="I25"/>
  <c r="I26"/>
  <c r="I27"/>
  <c r="I28"/>
  <c r="I21"/>
  <c r="D18"/>
  <c r="E17"/>
  <c r="E12"/>
  <c r="E11"/>
  <c r="E10"/>
  <c r="E9"/>
  <c r="E8"/>
  <c r="E7"/>
  <c r="E6"/>
  <c r="H6" i="8"/>
  <c r="H7"/>
  <c r="H8"/>
  <c r="H9"/>
  <c r="H10"/>
  <c r="H11"/>
  <c r="H12"/>
  <c r="H13"/>
  <c r="H14"/>
  <c r="H5"/>
  <c r="I6"/>
  <c r="I7"/>
  <c r="I8"/>
  <c r="I9"/>
  <c r="I10"/>
  <c r="I11"/>
  <c r="I12"/>
  <c r="I13"/>
  <c r="I14"/>
  <c r="I5"/>
</calcChain>
</file>

<file path=xl/sharedStrings.xml><?xml version="1.0" encoding="utf-8"?>
<sst xmlns="http://schemas.openxmlformats.org/spreadsheetml/2006/main" count="188" uniqueCount="70">
  <si>
    <t>TOTAL CUSTOS FIXOS</t>
  </si>
  <si>
    <t>CUSTOS FIXOS</t>
  </si>
  <si>
    <t>MARGEM DE LUCRO</t>
  </si>
  <si>
    <t>PREÇO DE VENDA</t>
  </si>
  <si>
    <t>SIM</t>
  </si>
  <si>
    <t>VENDAS ESPERADAS</t>
  </si>
  <si>
    <t>RECEITA PROJETADA</t>
  </si>
  <si>
    <t>LUCRO PROJETADO</t>
  </si>
  <si>
    <t>VENDA MÍNIMA</t>
  </si>
  <si>
    <t>PRODUTO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</si>
  <si>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</si>
  <si>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</si>
  <si>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</si>
  <si>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</si>
  <si>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</si>
  <si>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</si>
  <si>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</si>
  <si>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</si>
  <si>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</si>
  <si>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</si>
  <si>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CUSTO</t>
  </si>
  <si>
    <t>RESUMO DO NEGÓCIO / PRODUTO</t>
  </si>
  <si>
    <t>SETOR DE ATUAÇÃO</t>
  </si>
  <si>
    <t/>
  </si>
  <si>
    <t>CONCORRÊNCIA</t>
  </si>
  <si>
    <t>INVESTIMENTOS INICIAIS</t>
  </si>
  <si>
    <t>INVESTIMENOS CONTÍNUOS</t>
  </si>
  <si>
    <t>ANO 1</t>
  </si>
  <si>
    <t>ANO 2</t>
  </si>
  <si>
    <t>ANO 3</t>
  </si>
  <si>
    <t>ANO 4</t>
  </si>
  <si>
    <t>ANO 5</t>
  </si>
  <si>
    <t>INVESTIMENTOS  - 5 ANOS</t>
  </si>
  <si>
    <t>CRESCIMENTO ESPERADO</t>
  </si>
  <si>
    <t>CUSTO EM 5 ANOS</t>
  </si>
  <si>
    <t>CUSTOS VARIÁVEIS</t>
  </si>
  <si>
    <t>CRESCIMENTO ANUAL ESPERADO</t>
  </si>
  <si>
    <t>RECEITA - 5 ANOS</t>
  </si>
  <si>
    <t>INVESTIMENOS EM MARKETING</t>
  </si>
  <si>
    <t>VALOR ANUAL</t>
  </si>
  <si>
    <t>PRIMEIRO ANO</t>
  </si>
  <si>
    <t>I - INVESTIMENTOS</t>
  </si>
  <si>
    <t>I.I - INVESTIMENTOS INICIAIS</t>
  </si>
  <si>
    <t>-</t>
  </si>
  <si>
    <t>I.II - INVESTIMENTOS CONTÍNUOS</t>
  </si>
  <si>
    <t>II- CUSTOS</t>
  </si>
  <si>
    <t>II.I - CUSTOS FIXOS</t>
  </si>
  <si>
    <t>II.II - CUSTOS VARIÁVEIS</t>
  </si>
  <si>
    <t>III - RECEITAS</t>
  </si>
  <si>
    <t>FLUXO DE CAIXA</t>
  </si>
  <si>
    <t xml:space="preserve">VPL  </t>
  </si>
  <si>
    <t xml:space="preserve">TIR  </t>
  </si>
  <si>
    <t>Site de consultoria Online em musculação, exercícios aeróbicos e dietas.</t>
  </si>
  <si>
    <t>Mercado virtual</t>
  </si>
  <si>
    <t>Plano de musculação personalizado</t>
  </si>
  <si>
    <t>Não presencial, o que diminui a confiança do cliente.</t>
  </si>
  <si>
    <t>Oferecer atendimento personalizado e de qualidade para os clientes.</t>
  </si>
  <si>
    <t>Se tornar referência nesse tipo de negócio.</t>
  </si>
  <si>
    <t>Vídeos de musculação youtube, personal online...</t>
  </si>
  <si>
    <t>TAXA DE DESCONTO</t>
  </si>
  <si>
    <t>PAYBACK  (em anos)</t>
  </si>
  <si>
    <t>DIFERENÇAS POSITIVOS (PONTENCIALIZAR)</t>
  </si>
  <si>
    <t>DIFERENÇAS NEGATIVOS (AMENIZAR/ELIMINAR)</t>
  </si>
  <si>
    <t>VISÃO DO NEGÓCIO/PRODUTO A CURTO PRAZO</t>
  </si>
  <si>
    <t>VISÃO DO NEGÓCIO/PRODUTO A LONGO PRAZO</t>
  </si>
  <si>
    <t xml:space="preserve">TREINAMENTOS/CURSOS CAPACITAÇÃO PROFISSIONAL  </t>
  </si>
  <si>
    <t>Se você procura treinamentos completos do básico ao avançado, práticos onde possa aprender de um jeito simples e descomplicado</t>
  </si>
  <si>
    <t xml:space="preserve">com verdadeiros profissionais, com autoridade e referência em trabalhista, tributário, contábil e societário. </t>
  </si>
  <si>
    <t xml:space="preserve">Acesse o site &gt;&gt; </t>
  </si>
  <si>
    <t>https://dominandoacontabilidade.com/cursos-online/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</si>
</sst>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Arabic Typesetting"/>
      <family val="4"/>
    </font>
    <font>
      <b/>
      <sz val="20"/>
      <color theme="1"/>
      <name val="Arabic Typesetting"/>
      <family val="4"/>
    </font>
    <font>
      <b/>
      <sz val="20"/>
      <name val="Arabic Typesetting"/>
      <family val="4"/>
    </font>
    <font>
      <sz val="20"/>
      <color theme="0"/>
      <name val="Arabic Typesetting"/>
      <family val="4"/>
    </font>
    <font>
      <b/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Bodoni MT Black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70C0"/>
      <name val="Bodoni MT Black"/>
      <family val="1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1" tint="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double">
        <color theme="1" tint="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1" tint="0.249977111117893"/>
      </top>
      <bottom style="thin">
        <color theme="0" tint="-0.34998626667073579"/>
      </bottom>
      <diagonal/>
    </border>
    <border>
      <left style="thin">
        <color theme="1" tint="0.34998626667073579"/>
      </left>
      <right/>
      <top/>
      <bottom style="double">
        <color theme="1" tint="0.249977111117893"/>
      </bottom>
      <diagonal/>
    </border>
    <border>
      <left style="thin">
        <color theme="0" tint="-0.34998626667073579"/>
      </left>
      <right/>
      <top style="double">
        <color theme="1" tint="0.249977111117893"/>
      </top>
      <bottom style="thin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4" fillId="0" borderId="0" xfId="0" applyFont="1" applyBorder="1"/>
    <xf numFmtId="44" fontId="4" fillId="0" borderId="6" xfId="3" applyFont="1" applyBorder="1"/>
    <xf numFmtId="0" fontId="4" fillId="0" borderId="3" xfId="0" applyFont="1" applyBorder="1" applyAlignment="1">
      <alignment horizontal="right"/>
    </xf>
    <xf numFmtId="44" fontId="4" fillId="0" borderId="5" xfId="3" applyFont="1" applyBorder="1"/>
    <xf numFmtId="0" fontId="0" fillId="0" borderId="2" xfId="0" applyBorder="1"/>
    <xf numFmtId="0" fontId="0" fillId="0" borderId="7" xfId="0" applyBorder="1"/>
    <xf numFmtId="0" fontId="6" fillId="0" borderId="0" xfId="0" applyFont="1" applyBorder="1" applyAlignment="1">
      <alignment horizontal="right"/>
    </xf>
    <xf numFmtId="44" fontId="6" fillId="0" borderId="0" xfId="3" applyFont="1" applyBorder="1"/>
    <xf numFmtId="9" fontId="7" fillId="0" borderId="0" xfId="2" applyFont="1" applyBorder="1"/>
    <xf numFmtId="0" fontId="2" fillId="0" borderId="0" xfId="0" applyFont="1" applyBorder="1"/>
    <xf numFmtId="0" fontId="9" fillId="5" borderId="8" xfId="0" applyFont="1" applyFill="1" applyBorder="1"/>
    <xf numFmtId="44" fontId="9" fillId="5" borderId="8" xfId="3" applyFont="1" applyFill="1" applyBorder="1"/>
    <xf numFmtId="0" fontId="0" fillId="0" borderId="0" xfId="0" applyAlignment="1">
      <alignment horizontal="center"/>
    </xf>
    <xf numFmtId="1" fontId="0" fillId="3" borderId="11" xfId="1" applyNumberFormat="1" applyFont="1" applyFill="1" applyBorder="1" applyAlignment="1">
      <alignment horizontal="center" vertical="center"/>
    </xf>
    <xf numFmtId="0" fontId="3" fillId="0" borderId="0" xfId="0" applyFont="1" applyBorder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43" fontId="9" fillId="0" borderId="0" xfId="1" applyFont="1" applyFill="1" applyBorder="1" applyAlignment="1">
      <alignment vertical="center" wrapText="1"/>
    </xf>
    <xf numFmtId="0" fontId="3" fillId="0" borderId="0" xfId="0" applyFont="1" applyFill="1"/>
    <xf numFmtId="44" fontId="9" fillId="0" borderId="8" xfId="3" applyFont="1" applyFill="1" applyBorder="1"/>
    <xf numFmtId="0" fontId="9" fillId="0" borderId="8" xfId="0" applyFont="1" applyFill="1" applyBorder="1"/>
    <xf numFmtId="0" fontId="2" fillId="0" borderId="0" xfId="0" applyFont="1" applyFill="1"/>
    <xf numFmtId="0" fontId="0" fillId="0" borderId="0" xfId="0" applyFill="1"/>
    <xf numFmtId="0" fontId="2" fillId="0" borderId="0" xfId="0" quotePrefix="1" applyFont="1" applyFill="1" applyBorder="1"/>
    <xf numFmtId="0" fontId="4" fillId="0" borderId="23" xfId="0" applyFont="1" applyBorder="1" applyAlignment="1">
      <alignment horizontal="right"/>
    </xf>
    <xf numFmtId="44" fontId="4" fillId="0" borderId="24" xfId="3" applyFont="1" applyBorder="1"/>
    <xf numFmtId="0" fontId="4" fillId="0" borderId="25" xfId="0" applyFont="1" applyBorder="1" applyAlignment="1">
      <alignment horizontal="right"/>
    </xf>
    <xf numFmtId="44" fontId="4" fillId="0" borderId="26" xfId="3" applyFont="1" applyBorder="1"/>
    <xf numFmtId="0" fontId="5" fillId="3" borderId="27" xfId="0" applyFont="1" applyFill="1" applyBorder="1" applyAlignment="1">
      <alignment horizontal="center"/>
    </xf>
    <xf numFmtId="44" fontId="4" fillId="0" borderId="28" xfId="3" applyFont="1" applyBorder="1"/>
    <xf numFmtId="44" fontId="4" fillId="0" borderId="9" xfId="3" applyFont="1" applyBorder="1"/>
    <xf numFmtId="44" fontId="4" fillId="0" borderId="11" xfId="3" applyFont="1" applyBorder="1"/>
    <xf numFmtId="44" fontId="4" fillId="3" borderId="28" xfId="3" applyFont="1" applyFill="1" applyBorder="1"/>
    <xf numFmtId="44" fontId="4" fillId="3" borderId="9" xfId="3" applyFont="1" applyFill="1" applyBorder="1"/>
    <xf numFmtId="44" fontId="4" fillId="3" borderId="11" xfId="3" applyFont="1" applyFill="1" applyBorder="1"/>
    <xf numFmtId="0" fontId="5" fillId="3" borderId="29" xfId="0" applyFont="1" applyFill="1" applyBorder="1" applyAlignment="1">
      <alignment horizontal="center"/>
    </xf>
    <xf numFmtId="44" fontId="4" fillId="3" borderId="30" xfId="3" applyFont="1" applyFill="1" applyBorder="1"/>
    <xf numFmtId="44" fontId="4" fillId="3" borderId="6" xfId="3" applyFont="1" applyFill="1" applyBorder="1"/>
    <xf numFmtId="44" fontId="4" fillId="0" borderId="28" xfId="3" quotePrefix="1" applyFont="1" applyBorder="1"/>
    <xf numFmtId="10" fontId="3" fillId="0" borderId="0" xfId="2" applyNumberFormat="1" applyFont="1" applyBorder="1"/>
    <xf numFmtId="9" fontId="3" fillId="0" borderId="0" xfId="2" applyFont="1" applyBorder="1"/>
    <xf numFmtId="9" fontId="4" fillId="0" borderId="28" xfId="2" applyFont="1" applyBorder="1" applyAlignment="1">
      <alignment horizontal="center"/>
    </xf>
    <xf numFmtId="9" fontId="4" fillId="0" borderId="9" xfId="2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3" borderId="3" xfId="0" applyFill="1" applyBorder="1" applyAlignment="1">
      <alignment vertical="center"/>
    </xf>
    <xf numFmtId="44" fontId="0" fillId="3" borderId="3" xfId="3" applyFont="1" applyFill="1" applyBorder="1" applyAlignment="1">
      <alignment vertical="center"/>
    </xf>
    <xf numFmtId="9" fontId="0" fillId="3" borderId="11" xfId="2" applyFont="1" applyFill="1" applyBorder="1" applyAlignment="1">
      <alignment horizontal="center" vertical="center"/>
    </xf>
    <xf numFmtId="44" fontId="0" fillId="3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9" fontId="0" fillId="0" borderId="9" xfId="2" applyFont="1" applyBorder="1" applyAlignment="1">
      <alignment horizontal="center" vertical="center"/>
    </xf>
    <xf numFmtId="0" fontId="5" fillId="3" borderId="7" xfId="0" applyFont="1" applyFill="1" applyBorder="1" applyAlignment="1">
      <alignment horizontal="right"/>
    </xf>
    <xf numFmtId="0" fontId="0" fillId="2" borderId="0" xfId="0" applyFill="1" applyBorder="1"/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3" borderId="4" xfId="0" applyFill="1" applyBorder="1" applyAlignment="1">
      <alignment horizontal="right" vertical="center"/>
    </xf>
    <xf numFmtId="0" fontId="0" fillId="9" borderId="3" xfId="0" applyFill="1" applyBorder="1" applyAlignment="1">
      <alignment vertical="center"/>
    </xf>
    <xf numFmtId="44" fontId="0" fillId="9" borderId="3" xfId="3" applyFont="1" applyFill="1" applyBorder="1" applyAlignment="1">
      <alignment vertical="center"/>
    </xf>
    <xf numFmtId="9" fontId="0" fillId="9" borderId="11" xfId="2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left" vertical="center"/>
    </xf>
    <xf numFmtId="44" fontId="0" fillId="3" borderId="3" xfId="3" applyFont="1" applyFill="1" applyBorder="1" applyAlignment="1">
      <alignment horizontal="center" vertical="center"/>
    </xf>
    <xf numFmtId="44" fontId="0" fillId="3" borderId="11" xfId="2" applyNumberFormat="1" applyFont="1" applyFill="1" applyBorder="1" applyAlignment="1">
      <alignment horizontal="center" vertical="center"/>
    </xf>
    <xf numFmtId="44" fontId="8" fillId="8" borderId="8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44" fontId="0" fillId="9" borderId="11" xfId="2" applyNumberFormat="1" applyFont="1" applyFill="1" applyBorder="1" applyAlignment="1">
      <alignment horizontal="center" vertical="center"/>
    </xf>
    <xf numFmtId="44" fontId="0" fillId="3" borderId="11" xfId="3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left" vertical="center"/>
    </xf>
    <xf numFmtId="44" fontId="8" fillId="11" borderId="8" xfId="0" applyNumberFormat="1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right" vertical="center"/>
    </xf>
    <xf numFmtId="44" fontId="8" fillId="10" borderId="10" xfId="0" applyNumberFormat="1" applyFont="1" applyFill="1" applyBorder="1" applyAlignment="1">
      <alignment horizontal="right" vertical="center"/>
    </xf>
    <xf numFmtId="9" fontId="8" fillId="10" borderId="10" xfId="0" applyNumberFormat="1" applyFont="1" applyFill="1" applyBorder="1" applyAlignment="1">
      <alignment horizontal="right" vertical="center"/>
    </xf>
    <xf numFmtId="164" fontId="8" fillId="10" borderId="10" xfId="1" applyNumberFormat="1" applyFont="1" applyFill="1" applyBorder="1" applyAlignment="1">
      <alignment horizontal="right" vertical="center"/>
    </xf>
    <xf numFmtId="0" fontId="12" fillId="6" borderId="32" xfId="0" applyFont="1" applyFill="1" applyBorder="1" applyAlignment="1">
      <alignment horizontal="center" vertical="center"/>
    </xf>
    <xf numFmtId="0" fontId="0" fillId="12" borderId="0" xfId="0" applyFill="1"/>
    <xf numFmtId="0" fontId="0" fillId="12" borderId="1" xfId="0" applyFill="1" applyBorder="1"/>
    <xf numFmtId="0" fontId="2" fillId="12" borderId="0" xfId="0" applyFont="1" applyFill="1" applyBorder="1"/>
    <xf numFmtId="0" fontId="0" fillId="12" borderId="0" xfId="0" applyFill="1" applyBorder="1"/>
    <xf numFmtId="0" fontId="2" fillId="12" borderId="1" xfId="0" applyFont="1" applyFill="1" applyBorder="1"/>
    <xf numFmtId="0" fontId="3" fillId="12" borderId="0" xfId="0" applyFont="1" applyFill="1"/>
    <xf numFmtId="0" fontId="11" fillId="12" borderId="0" xfId="0" applyFont="1" applyFill="1"/>
    <xf numFmtId="0" fontId="3" fillId="12" borderId="1" xfId="0" applyFont="1" applyFill="1" applyBorder="1"/>
    <xf numFmtId="0" fontId="11" fillId="12" borderId="1" xfId="0" applyFont="1" applyFill="1" applyBorder="1"/>
    <xf numFmtId="0" fontId="2" fillId="12" borderId="0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3" fillId="12" borderId="0" xfId="0" applyFont="1" applyFill="1" applyBorder="1"/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9" fontId="8" fillId="10" borderId="10" xfId="2" applyFont="1" applyFill="1" applyBorder="1" applyAlignment="1">
      <alignment horizontal="right" vertical="center"/>
    </xf>
    <xf numFmtId="44" fontId="0" fillId="2" borderId="3" xfId="3" applyFont="1" applyFill="1" applyBorder="1" applyAlignment="1">
      <alignment vertical="center"/>
    </xf>
    <xf numFmtId="9" fontId="0" fillId="2" borderId="11" xfId="2" applyFont="1" applyFill="1" applyBorder="1" applyAlignment="1">
      <alignment horizontal="center" vertical="center"/>
    </xf>
    <xf numFmtId="9" fontId="0" fillId="2" borderId="9" xfId="2" applyFont="1" applyFill="1" applyBorder="1" applyAlignment="1">
      <alignment horizontal="center" vertical="center"/>
    </xf>
    <xf numFmtId="0" fontId="13" fillId="0" borderId="0" xfId="4"/>
    <xf numFmtId="0" fontId="15" fillId="0" borderId="0" xfId="4" applyFont="1"/>
    <xf numFmtId="0" fontId="16" fillId="0" borderId="0" xfId="5"/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43" fontId="9" fillId="5" borderId="12" xfId="1" applyFont="1" applyFill="1" applyBorder="1" applyAlignment="1">
      <alignment horizontal="center" vertical="center" wrapText="1"/>
    </xf>
    <xf numFmtId="43" fontId="9" fillId="5" borderId="13" xfId="1" applyFont="1" applyFill="1" applyBorder="1" applyAlignment="1">
      <alignment horizontal="center" vertical="center" wrapText="1"/>
    </xf>
    <xf numFmtId="43" fontId="9" fillId="5" borderId="14" xfId="1" applyFont="1" applyFill="1" applyBorder="1" applyAlignment="1">
      <alignment horizontal="center" vertical="center" wrapText="1"/>
    </xf>
    <xf numFmtId="43" fontId="9" fillId="5" borderId="15" xfId="1" applyFont="1" applyFill="1" applyBorder="1" applyAlignment="1">
      <alignment horizontal="center" vertical="center" wrapText="1"/>
    </xf>
    <xf numFmtId="43" fontId="9" fillId="5" borderId="0" xfId="1" applyFont="1" applyFill="1" applyBorder="1" applyAlignment="1">
      <alignment horizontal="center" vertical="center" wrapText="1"/>
    </xf>
    <xf numFmtId="43" fontId="9" fillId="5" borderId="16" xfId="1" applyFont="1" applyFill="1" applyBorder="1" applyAlignment="1">
      <alignment horizontal="center" vertical="center" wrapText="1"/>
    </xf>
    <xf numFmtId="43" fontId="9" fillId="5" borderId="17" xfId="1" applyFont="1" applyFill="1" applyBorder="1" applyAlignment="1">
      <alignment horizontal="center" vertical="center" wrapText="1"/>
    </xf>
    <xf numFmtId="43" fontId="9" fillId="5" borderId="18" xfId="1" applyFont="1" applyFill="1" applyBorder="1" applyAlignment="1">
      <alignment horizontal="center" vertical="center" wrapText="1"/>
    </xf>
    <xf numFmtId="43" fontId="9" fillId="5" borderId="19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/>
    </xf>
    <xf numFmtId="0" fontId="8" fillId="7" borderId="0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17" fillId="2" borderId="0" xfId="4" applyFont="1" applyFill="1"/>
    <xf numFmtId="0" fontId="14" fillId="2" borderId="0" xfId="4" applyFont="1" applyFill="1"/>
    <xf numFmtId="0" fontId="15" fillId="0" borderId="0" xfId="4" applyFont="1" applyBorder="1"/>
    <xf numFmtId="0" fontId="13" fillId="0" borderId="0" xfId="4" applyBorder="1"/>
    <xf numFmtId="0" fontId="16" fillId="0" borderId="0" xfId="6"/>
    <xf numFmtId="0" fontId="18" fillId="0" borderId="0" xfId="4" applyFont="1" applyBorder="1"/>
    <xf numFmtId="0" fontId="18" fillId="0" borderId="0" xfId="4" applyFont="1"/>
  </cellXfs>
  <cellStyles count="7">
    <cellStyle name="Hiperlink 2" xfId="5"/>
    <cellStyle name="Hyperlink 2" xfId="6"/>
    <cellStyle name="Moeda" xfId="3" builtinId="4"/>
    <cellStyle name="Normal" xfId="0" builtinId="0"/>
    <cellStyle name="Normal 3" xfId="4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chart>
    <c:title>
      <c:tx>
        <c:rich>
          <a:bodyPr/>
          <a:lstStyle/>
          <a:p>
            <a:pPr>
              <a:defRPr sz="1400"/>
            </a:pPr>
            <a:r>
              <a:rPr lang="pt-BR" sz="1400"/>
              <a:t>INVESTIMENTOS</a:t>
            </a:r>
            <a:r>
              <a:rPr lang="pt-BR" sz="1400" baseline="0"/>
              <a:t> INICIAIS</a:t>
            </a:r>
            <a:endParaRPr lang="pt-BR" sz="1400"/>
          </a:p>
        </c:rich>
      </c:tx>
      <c:layout>
        <c:manualLayout>
          <c:xMode val="edge"/>
          <c:yMode val="edge"/>
          <c:x val="0.37477834412460992"/>
          <c:y val="4.6242768953891483E-2"/>
        </c:manualLayout>
      </c:layout>
    </c:title>
    <c:view3D>
      <c:perspective val="30"/>
    </c:view3D>
    <c:plotArea>
      <c:layout>
        <c:manualLayout>
          <c:layoutTarget val="inner"/>
          <c:xMode val="edge"/>
          <c:yMode val="edge"/>
          <c:x val="4.9721291701413491E-2"/>
          <c:y val="0.17496803507009479"/>
          <c:w val="0.91493593136508422"/>
          <c:h val="0.6947944361021627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INVESTIMENTOS!$C$6:$C$17</c:f>
              <c:numCache>
                <c:formatCode>General</c:formatCode>
                <c:ptCount val="12"/>
              </c:numCache>
            </c:numRef>
          </c:cat>
          <c:val>
            <c:numRef>
              <c:f>INVESTIMENTOS!$E$6:$E$17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F-4987-AEB8-F46E689E1D22}"/>
            </c:ext>
          </c:extLst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3.5918912026018691E-2"/>
          <c:y val="0.79516921842484711"/>
          <c:w val="0.9158543241099415"/>
          <c:h val="0.18501660219318572"/>
        </c:manualLayout>
      </c:layout>
    </c:legend>
    <c:plotVisOnly val="1"/>
    <c:dispBlanksAs val="zero"/>
  </c:chart>
  <c:spPr>
    <a:solidFill>
      <a:schemeClr val="bg1">
        <a:lumMod val="75000"/>
      </a:schemeClr>
    </a:solidFill>
  </c:sp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chart>
    <c:title>
      <c:tx>
        <c:rich>
          <a:bodyPr/>
          <a:lstStyle/>
          <a:p>
            <a:pPr>
              <a:defRPr/>
            </a:pPr>
            <a:r>
              <a:rPr lang="pt-BR"/>
              <a:t>CUSTOS FIXOS</a:t>
            </a:r>
          </a:p>
        </c:rich>
      </c:tx>
      <c:layout>
        <c:manualLayout>
          <c:xMode val="edge"/>
          <c:yMode val="edge"/>
          <c:x val="0.37477834412461003"/>
          <c:y val="4.6242768953891483E-2"/>
        </c:manualLayout>
      </c:layout>
    </c:title>
    <c:view3D>
      <c:perspective val="30"/>
    </c:view3D>
    <c:plotArea>
      <c:layout>
        <c:manualLayout>
          <c:layoutTarget val="inner"/>
          <c:xMode val="edge"/>
          <c:yMode val="edge"/>
          <c:x val="4.9721291701413511E-2"/>
          <c:y val="0.1749680350700949"/>
          <c:w val="0.91493593136508444"/>
          <c:h val="0.6947944361021629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CUSTOS!$M$7:$M$18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CUSTOS!$L$7:$L$18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54-45CD-B50E-20A1E53ADD7A}"/>
            </c:ext>
          </c:extLst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3.5918912026018691E-2"/>
          <c:y val="0.79516921842484733"/>
          <c:w val="0.9158543241099415"/>
          <c:h val="0.18501660219318578"/>
        </c:manualLayout>
      </c:layout>
    </c:legend>
    <c:plotVisOnly val="1"/>
    <c:dispBlanksAs val="zero"/>
  </c:chart>
  <c:spPr>
    <a:solidFill>
      <a:schemeClr val="bg1">
        <a:lumMod val="75000"/>
      </a:schemeClr>
    </a:solidFill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chart>
    <c:title>
      <c:tx>
        <c:rich>
          <a:bodyPr/>
          <a:lstStyle/>
          <a:p>
            <a:pPr>
              <a:defRPr/>
            </a:pPr>
            <a:r>
              <a:rPr lang="pt-BR"/>
              <a:t>CUSTOS VARIÁVEIS</a:t>
            </a:r>
          </a:p>
        </c:rich>
      </c:tx>
      <c:layout>
        <c:manualLayout>
          <c:xMode val="edge"/>
          <c:yMode val="edge"/>
          <c:x val="0.37477834412461025"/>
          <c:y val="4.6242768953891483E-2"/>
        </c:manualLayout>
      </c:layout>
    </c:title>
    <c:view3D>
      <c:perspective val="30"/>
    </c:view3D>
    <c:plotArea>
      <c:layout>
        <c:manualLayout>
          <c:layoutTarget val="inner"/>
          <c:xMode val="edge"/>
          <c:yMode val="edge"/>
          <c:x val="4.9721291701413532E-2"/>
          <c:y val="0.17496803507009501"/>
          <c:w val="0.91493593136508466"/>
          <c:h val="0.694794436102163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CUSTOS!$M$24:$M$35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CUSTOS!$L$24:$L$35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D3-41E9-87F3-C8F061D5A5BF}"/>
            </c:ext>
          </c:extLst>
        </c:ser>
        <c:dLbls>
          <c:showPercent val="1"/>
        </c:dLbls>
      </c:pie3DChart>
    </c:plotArea>
    <c:legend>
      <c:legendPos val="b"/>
      <c:layout>
        <c:manualLayout>
          <c:xMode val="edge"/>
          <c:yMode val="edge"/>
          <c:x val="3.5918912026018691E-2"/>
          <c:y val="0.79516921842484756"/>
          <c:w val="0.9158543241099415"/>
          <c:h val="0.18501660219318583"/>
        </c:manualLayout>
      </c:layout>
    </c:legend>
    <c:plotVisOnly val="1"/>
    <c:dispBlanksAs val="zero"/>
  </c:chart>
  <c:spPr>
    <a:solidFill>
      <a:schemeClr val="bg1">
        <a:lumMod val="75000"/>
      </a:schemeClr>
    </a:solidFill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72803478976892522"/>
        </c:manualLayout>
      </c:layout>
      <c:barChart>
        <c:barDir val="col"/>
        <c:grouping val="clustered"/>
        <c:ser>
          <c:idx val="0"/>
          <c:order val="0"/>
          <c:tx>
            <c:v>FLUXO DE CAIXA</c:v>
          </c:tx>
          <c:spPr>
            <a:solidFill>
              <a:schemeClr val="accent6">
                <a:lumMod val="20000"/>
                <a:lumOff val="8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7.5117370892018108E-4"/>
                  <c:y val="-4.145077720207254E-2"/>
                </c:manualLayout>
              </c:layout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10-4502-8B89-33539B5A3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'ANÁLISE DE VIABILIDADE'!$C$4:$H$4</c:f>
              <c:strCache>
                <c:ptCount val="6"/>
                <c:pt idx="0">
                  <c:v>PRIMEIRO ANO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'ANÁLISE DE VIABILIDADE'!$C$70:$H$70</c:f>
              <c:numCache>
                <c:formatCode>_-"R$"\ * #,##0.00_-;\-"R$"\ * #,##0.00_-;_-"R$"\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10-4502-8B89-33539B5A315B}"/>
            </c:ext>
          </c:extLst>
        </c:ser>
        <c:dLbls/>
        <c:axId val="123629952"/>
        <c:axId val="123631488"/>
      </c:barChart>
      <c:lineChart>
        <c:grouping val="standard"/>
        <c:ser>
          <c:idx val="1"/>
          <c:order val="1"/>
          <c:tx>
            <c:strRef>
              <c:f>'ANÁLISE DE VIABILIDADE'!$B$6</c:f>
              <c:strCache>
                <c:ptCount val="1"/>
                <c:pt idx="0">
                  <c:v>I - INVESTIMENTOS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val>
            <c:numRef>
              <c:f>'ANÁLISE DE VIABILIDADE'!$C$6:$H$6</c:f>
              <c:numCache>
                <c:formatCode>_-"R$"\ * #,##0.00_-;\-"R$"\ * #,##0.00_-;_-"R$"\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10-4502-8B89-33539B5A315B}"/>
            </c:ext>
          </c:extLst>
        </c:ser>
        <c:ser>
          <c:idx val="2"/>
          <c:order val="2"/>
          <c:tx>
            <c:strRef>
              <c:f>'ANÁLISE DE VIABILIDADE'!$B$30</c:f>
              <c:strCache>
                <c:ptCount val="1"/>
                <c:pt idx="0">
                  <c:v>II- CUSTOS</c:v>
                </c:pt>
              </c:strCache>
            </c:strRef>
          </c:tx>
          <c:spPr>
            <a:ln w="57150"/>
          </c:spPr>
          <c:marker>
            <c:spPr>
              <a:ln w="57150"/>
            </c:spPr>
          </c:marker>
          <c:val>
            <c:numRef>
              <c:f>'ANÁLISE DE VIABILIDADE'!$C$30:$H$30</c:f>
              <c:numCache>
                <c:formatCode>_-"R$"\ * #,##0.00_-;\-"R$"\ * #,##0.00_-;_-"R$"\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10-4502-8B89-33539B5A315B}"/>
            </c:ext>
          </c:extLst>
        </c:ser>
        <c:ser>
          <c:idx val="3"/>
          <c:order val="3"/>
          <c:tx>
            <c:strRef>
              <c:f>'ANÁLISE DE VIABILIDADE'!$B$58</c:f>
              <c:strCache>
                <c:ptCount val="1"/>
                <c:pt idx="0">
                  <c:v>III - RECEITAS</c:v>
                </c:pt>
              </c:strCache>
            </c:strRef>
          </c:tx>
          <c:spPr>
            <a:ln w="57150"/>
          </c:spPr>
          <c:marker>
            <c:spPr>
              <a:solidFill>
                <a:schemeClr val="accent3">
                  <a:lumMod val="50000"/>
                </a:schemeClr>
              </a:solidFill>
              <a:ln w="57150"/>
            </c:spPr>
          </c:marker>
          <c:val>
            <c:numRef>
              <c:f>'ANÁLISE DE VIABILIDADE'!$C$58:$H$58</c:f>
              <c:numCache>
                <c:formatCode>_-"R$"\ * #,##0.00_-;\-"R$"\ * #,##0.00_-;_-"R$"\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10-4502-8B89-33539B5A315B}"/>
            </c:ext>
          </c:extLst>
        </c:ser>
        <c:dLbls/>
        <c:marker val="1"/>
        <c:axId val="123629952"/>
        <c:axId val="123631488"/>
      </c:lineChart>
      <c:catAx>
        <c:axId val="1236299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 b="1">
                <a:solidFill>
                  <a:schemeClr val="bg1"/>
                </a:solidFill>
              </a:defRPr>
            </a:pPr>
            <a:endParaRPr lang="pt-BR"/>
          </a:p>
        </c:txPr>
        <c:crossAx val="123631488"/>
        <c:crosses val="autoZero"/>
        <c:auto val="1"/>
        <c:lblAlgn val="ctr"/>
        <c:lblOffset val="100"/>
      </c:catAx>
      <c:valAx>
        <c:axId val="123631488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23629952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t"/>
      <c:layout>
        <c:manualLayout>
          <c:xMode val="edge"/>
          <c:yMode val="edge"/>
          <c:x val="0.26016824516653725"/>
          <c:y val="2.9015544041450781E-2"/>
          <c:w val="0.48266820450260634"/>
          <c:h val="5.7523724042266786E-2"/>
        </c:manualLayout>
      </c:layout>
      <c:txPr>
        <a:bodyPr/>
        <a:lstStyle/>
        <a:p>
          <a:pPr>
            <a:defRPr sz="18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USTOS!A1"/><Relationship Id="rId7" Type="http://schemas.openxmlformats.org/officeDocument/2006/relationships/image" Target="../media/image1.png"/><Relationship Id="rId2" Type="http://schemas.openxmlformats.org/officeDocument/2006/relationships/hyperlink" Target="#INVESTIMENTOS!A1"/><Relationship Id="rId1" Type="http://schemas.openxmlformats.org/officeDocument/2006/relationships/hyperlink" Target="#DEFINI&#199;&#195;O!A1"/><Relationship Id="rId6" Type="http://schemas.openxmlformats.org/officeDocument/2006/relationships/hyperlink" Target="#Panorama!A1"/><Relationship Id="rId5" Type="http://schemas.openxmlformats.org/officeDocument/2006/relationships/hyperlink" Target="#'AN&#193;LISE DE VIABILIDADE'!A1"/><Relationship Id="rId4" Type="http://schemas.openxmlformats.org/officeDocument/2006/relationships/hyperlink" Target="#'PROJE&#199;&#195;O DE RECEITA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Painel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ainel!A1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Painel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161925</xdr:rowOff>
    </xdr:from>
    <xdr:to>
      <xdr:col>16</xdr:col>
      <xdr:colOff>381000</xdr:colOff>
      <xdr:row>3</xdr:row>
      <xdr:rowOff>57150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838325" y="161925"/>
          <a:ext cx="8296275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2800" b="1" baseline="0">
              <a:solidFill>
                <a:schemeClr val="tx2">
                  <a:lumMod val="75000"/>
                </a:schemeClr>
              </a:solidFill>
            </a:rPr>
            <a:t>PLANO DE NEGÓCIOS </a:t>
          </a:r>
          <a:r>
            <a:rPr lang="pt-BR" sz="1200" b="1">
              <a:solidFill>
                <a:schemeClr val="tx2">
                  <a:lumMod val="75000"/>
                </a:schemeClr>
              </a:solidFill>
            </a:rPr>
            <a:t>- PAINEL</a:t>
          </a:r>
          <a:r>
            <a:rPr lang="pt-BR" sz="1200" b="1" baseline="0">
              <a:solidFill>
                <a:schemeClr val="tx2">
                  <a:lumMod val="75000"/>
                </a:schemeClr>
              </a:solidFill>
            </a:rPr>
            <a:t> </a:t>
          </a:r>
          <a:endParaRPr lang="pt-BR" sz="12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19050</xdr:colOff>
      <xdr:row>6</xdr:row>
      <xdr:rowOff>114300</xdr:rowOff>
    </xdr:from>
    <xdr:to>
      <xdr:col>5</xdr:col>
      <xdr:colOff>276226</xdr:colOff>
      <xdr:row>12</xdr:row>
      <xdr:rowOff>38101</xdr:rowOff>
    </xdr:to>
    <xdr:sp macro="" textlink="">
      <xdr:nvSpPr>
        <xdr:cNvPr id="14" name="Retângulo de cantos arredondado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847850" y="1266825"/>
          <a:ext cx="1476376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Definição</a:t>
          </a:r>
        </a:p>
      </xdr:txBody>
    </xdr:sp>
    <xdr:clientData/>
  </xdr:twoCellAnchor>
  <xdr:twoCellAnchor>
    <xdr:from>
      <xdr:col>7</xdr:col>
      <xdr:colOff>371474</xdr:colOff>
      <xdr:row>6</xdr:row>
      <xdr:rowOff>114300</xdr:rowOff>
    </xdr:from>
    <xdr:to>
      <xdr:col>10</xdr:col>
      <xdr:colOff>95249</xdr:colOff>
      <xdr:row>12</xdr:row>
      <xdr:rowOff>38101</xdr:rowOff>
    </xdr:to>
    <xdr:sp macro="" textlink="">
      <xdr:nvSpPr>
        <xdr:cNvPr id="16" name="Retângulo de cantos arredondados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4638674" y="1266825"/>
          <a:ext cx="1552575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Investimentos</a:t>
          </a:r>
        </a:p>
      </xdr:txBody>
    </xdr:sp>
    <xdr:clientData/>
  </xdr:twoCellAnchor>
  <xdr:twoCellAnchor>
    <xdr:from>
      <xdr:col>12</xdr:col>
      <xdr:colOff>390525</xdr:colOff>
      <xdr:row>6</xdr:row>
      <xdr:rowOff>123825</xdr:rowOff>
    </xdr:from>
    <xdr:to>
      <xdr:col>15</xdr:col>
      <xdr:colOff>38101</xdr:colOff>
      <xdr:row>12</xdr:row>
      <xdr:rowOff>47626</xdr:rowOff>
    </xdr:to>
    <xdr:sp macro="" textlink="">
      <xdr:nvSpPr>
        <xdr:cNvPr id="17" name="Retângulo de cantos arredondad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7705725" y="1276350"/>
          <a:ext cx="1476376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Custos</a:t>
          </a:r>
        </a:p>
      </xdr:txBody>
    </xdr:sp>
    <xdr:clientData/>
  </xdr:twoCellAnchor>
  <xdr:twoCellAnchor>
    <xdr:from>
      <xdr:col>3</xdr:col>
      <xdr:colOff>95250</xdr:colOff>
      <xdr:row>15</xdr:row>
      <xdr:rowOff>161925</xdr:rowOff>
    </xdr:from>
    <xdr:to>
      <xdr:col>5</xdr:col>
      <xdr:colOff>352426</xdr:colOff>
      <xdr:row>21</xdr:row>
      <xdr:rowOff>85726</xdr:rowOff>
    </xdr:to>
    <xdr:sp macro="" textlink="">
      <xdr:nvSpPr>
        <xdr:cNvPr id="18" name="Retângulo de cantos arredondad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924050" y="3028950"/>
          <a:ext cx="1476376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Projeção de Receitas</a:t>
          </a:r>
        </a:p>
      </xdr:txBody>
    </xdr:sp>
    <xdr:clientData/>
  </xdr:twoCellAnchor>
  <xdr:twoCellAnchor>
    <xdr:from>
      <xdr:col>7</xdr:col>
      <xdr:colOff>419100</xdr:colOff>
      <xdr:row>16</xdr:row>
      <xdr:rowOff>0</xdr:rowOff>
    </xdr:from>
    <xdr:to>
      <xdr:col>10</xdr:col>
      <xdr:colOff>66676</xdr:colOff>
      <xdr:row>21</xdr:row>
      <xdr:rowOff>114301</xdr:rowOff>
    </xdr:to>
    <xdr:sp macro="" textlink="">
      <xdr:nvSpPr>
        <xdr:cNvPr id="19" name="Retângulo de canto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4686300" y="3057525"/>
          <a:ext cx="1476376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Análise de Viabilidade</a:t>
          </a:r>
        </a:p>
      </xdr:txBody>
    </xdr:sp>
    <xdr:clientData/>
  </xdr:twoCellAnchor>
  <xdr:twoCellAnchor>
    <xdr:from>
      <xdr:col>12</xdr:col>
      <xdr:colOff>419100</xdr:colOff>
      <xdr:row>16</xdr:row>
      <xdr:rowOff>19050</xdr:rowOff>
    </xdr:from>
    <xdr:to>
      <xdr:col>15</xdr:col>
      <xdr:colOff>66676</xdr:colOff>
      <xdr:row>21</xdr:row>
      <xdr:rowOff>133351</xdr:rowOff>
    </xdr:to>
    <xdr:sp macro="" textlink="">
      <xdr:nvSpPr>
        <xdr:cNvPr id="20" name="Retângulo de canto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734300" y="3076575"/>
          <a:ext cx="1476376" cy="106680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Panorama</a:t>
          </a:r>
        </a:p>
      </xdr:txBody>
    </xdr:sp>
    <xdr:clientData/>
  </xdr:twoCellAnchor>
  <xdr:twoCellAnchor editAs="oneCell">
    <xdr:from>
      <xdr:col>18</xdr:col>
      <xdr:colOff>152400</xdr:colOff>
      <xdr:row>22</xdr:row>
      <xdr:rowOff>133350</xdr:rowOff>
    </xdr:from>
    <xdr:to>
      <xdr:col>20</xdr:col>
      <xdr:colOff>145569</xdr:colOff>
      <xdr:row>25</xdr:row>
      <xdr:rowOff>60205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25200" y="4333875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1828800</xdr:colOff>
      <xdr:row>0</xdr:row>
      <xdr:rowOff>28575</xdr:rowOff>
    </xdr:from>
    <xdr:to>
      <xdr:col>5</xdr:col>
      <xdr:colOff>942975</xdr:colOff>
      <xdr:row>2</xdr:row>
      <xdr:rowOff>9525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105150" y="28575"/>
          <a:ext cx="586740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1">
              <a:solidFill>
                <a:schemeClr val="tx2">
                  <a:lumMod val="75000"/>
                </a:schemeClr>
              </a:solidFill>
            </a:rPr>
            <a:t>PLANO</a:t>
          </a:r>
          <a:r>
            <a:rPr lang="pt-BR" sz="1800" b="1" baseline="0">
              <a:solidFill>
                <a:schemeClr val="tx2">
                  <a:lumMod val="75000"/>
                </a:schemeClr>
              </a:solidFill>
            </a:rPr>
            <a:t> DE NEGÓCIOS</a:t>
          </a:r>
          <a:r>
            <a:rPr lang="pt-BR" sz="1800" b="1">
              <a:solidFill>
                <a:schemeClr val="tx2">
                  <a:lumMod val="75000"/>
                </a:schemeClr>
              </a:solidFill>
            </a:rPr>
            <a:t> </a:t>
          </a:r>
          <a:r>
            <a:rPr lang="pt-BR" sz="1400" b="1">
              <a:solidFill>
                <a:schemeClr val="tx2">
                  <a:lumMod val="75000"/>
                </a:schemeClr>
              </a:solidFill>
            </a:rPr>
            <a:t>- DEFINIÇÃO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DO NEGÓCIO</a:t>
          </a:r>
          <a:endParaRPr lang="pt-BR" sz="12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0</xdr:col>
      <xdr:colOff>381001</xdr:colOff>
      <xdr:row>1</xdr:row>
      <xdr:rowOff>85725</xdr:rowOff>
    </xdr:to>
    <xdr:sp macro="" textlink="">
      <xdr:nvSpPr>
        <xdr:cNvPr id="4" name="Seta para a esqu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" y="0"/>
          <a:ext cx="381000" cy="352425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5</xdr:col>
      <xdr:colOff>438150</xdr:colOff>
      <xdr:row>40</xdr:row>
      <xdr:rowOff>76200</xdr:rowOff>
    </xdr:from>
    <xdr:to>
      <xdr:col>5</xdr:col>
      <xdr:colOff>1650519</xdr:colOff>
      <xdr:row>43</xdr:row>
      <xdr:rowOff>3055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67725" y="7467600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1890713</xdr:colOff>
      <xdr:row>1</xdr:row>
      <xdr:rowOff>180975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0" y="0"/>
          <a:ext cx="15225713" cy="4429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1">
              <a:solidFill>
                <a:schemeClr val="tx2">
                  <a:lumMod val="75000"/>
                </a:schemeClr>
              </a:solidFill>
            </a:rPr>
            <a:t>PLANO DE NEGÓCIOS</a:t>
          </a:r>
          <a:r>
            <a:rPr lang="pt-BR" sz="1800" b="1" baseline="0">
              <a:solidFill>
                <a:schemeClr val="tx2">
                  <a:lumMod val="75000"/>
                </a:schemeClr>
              </a:solidFill>
            </a:rPr>
            <a:t> </a:t>
          </a:r>
          <a:r>
            <a:rPr lang="pt-BR" sz="1400" b="1">
              <a:solidFill>
                <a:schemeClr val="tx2">
                  <a:lumMod val="75000"/>
                </a:schemeClr>
              </a:solidFill>
            </a:rPr>
            <a:t>- INVESTIMENTOS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</a:t>
          </a:r>
          <a:endParaRPr lang="pt-BR" sz="12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404814</xdr:colOff>
      <xdr:row>4</xdr:row>
      <xdr:rowOff>0</xdr:rowOff>
    </xdr:from>
    <xdr:to>
      <xdr:col>6</xdr:col>
      <xdr:colOff>2071688</xdr:colOff>
      <xdr:row>17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153381</xdr:colOff>
      <xdr:row>1</xdr:row>
      <xdr:rowOff>163885</xdr:rowOff>
    </xdr:to>
    <xdr:sp macro="" textlink="">
      <xdr:nvSpPr>
        <xdr:cNvPr id="5" name="Seta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546287" cy="425823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8</xdr:col>
      <xdr:colOff>1357312</xdr:colOff>
      <xdr:row>38</xdr:row>
      <xdr:rowOff>130969</xdr:rowOff>
    </xdr:from>
    <xdr:to>
      <xdr:col>8</xdr:col>
      <xdr:colOff>2569681</xdr:colOff>
      <xdr:row>41</xdr:row>
      <xdr:rowOff>57824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097375" y="13144500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752473</xdr:colOff>
      <xdr:row>0</xdr:row>
      <xdr:rowOff>35719</xdr:rowOff>
    </xdr:from>
    <xdr:to>
      <xdr:col>8</xdr:col>
      <xdr:colOff>119061</xdr:colOff>
      <xdr:row>2</xdr:row>
      <xdr:rowOff>14288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4467223" y="35719"/>
          <a:ext cx="15206663" cy="4452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1">
              <a:solidFill>
                <a:schemeClr val="tx2">
                  <a:lumMod val="75000"/>
                </a:schemeClr>
              </a:solidFill>
            </a:rPr>
            <a:t>PLANO DE NEGÓCIOS</a:t>
          </a:r>
          <a:r>
            <a:rPr lang="pt-BR" sz="1800" b="1" baseline="0">
              <a:solidFill>
                <a:schemeClr val="tx2">
                  <a:lumMod val="75000"/>
                </a:schemeClr>
              </a:solidFill>
            </a:rPr>
            <a:t> </a:t>
          </a:r>
          <a:r>
            <a:rPr lang="pt-BR" sz="1400" b="1">
              <a:solidFill>
                <a:schemeClr val="tx2">
                  <a:lumMod val="75000"/>
                </a:schemeClr>
              </a:solidFill>
            </a:rPr>
            <a:t>- CUSTOS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</a:t>
          </a:r>
          <a:endParaRPr lang="pt-BR" sz="12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6</xdr:col>
      <xdr:colOff>173491</xdr:colOff>
      <xdr:row>5</xdr:row>
      <xdr:rowOff>331675</xdr:rowOff>
    </xdr:from>
    <xdr:to>
      <xdr:col>13</xdr:col>
      <xdr:colOff>583405</xdr:colOff>
      <xdr:row>18</xdr:row>
      <xdr:rowOff>22112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229621</xdr:colOff>
      <xdr:row>22</xdr:row>
      <xdr:rowOff>382701</xdr:rowOff>
    </xdr:from>
    <xdr:to>
      <xdr:col>13</xdr:col>
      <xdr:colOff>556192</xdr:colOff>
      <xdr:row>35</xdr:row>
      <xdr:rowOff>13607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151680</xdr:colOff>
      <xdr:row>1</xdr:row>
      <xdr:rowOff>153680</xdr:rowOff>
    </xdr:to>
    <xdr:sp macro="" textlink="">
      <xdr:nvSpPr>
        <xdr:cNvPr id="7" name="Seta para a esqu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0" y="0"/>
          <a:ext cx="546287" cy="425823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11</xdr:col>
      <xdr:colOff>544286</xdr:colOff>
      <xdr:row>35</xdr:row>
      <xdr:rowOff>40822</xdr:rowOff>
    </xdr:from>
    <xdr:to>
      <xdr:col>13</xdr:col>
      <xdr:colOff>532012</xdr:colOff>
      <xdr:row>37</xdr:row>
      <xdr:rowOff>158177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403286" y="12096751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0</xdr:rowOff>
    </xdr:from>
    <xdr:to>
      <xdr:col>9</xdr:col>
      <xdr:colOff>360362</xdr:colOff>
      <xdr:row>2</xdr:row>
      <xdr:rowOff>93662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2981325" y="0"/>
          <a:ext cx="6284912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solidFill>
                <a:schemeClr val="tx2">
                  <a:lumMod val="75000"/>
                </a:schemeClr>
              </a:solidFill>
            </a:rPr>
            <a:t>PLANO DE NEGÓCIOS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- </a:t>
          </a:r>
          <a:r>
            <a:rPr lang="pt-BR" sz="1100" b="1">
              <a:solidFill>
                <a:schemeClr val="tx2">
                  <a:lumMod val="75000"/>
                </a:schemeClr>
              </a:solidFill>
            </a:rPr>
            <a:t>PROJEÇÃO</a:t>
          </a:r>
          <a:r>
            <a:rPr lang="pt-BR" sz="1100" b="1" baseline="0">
              <a:solidFill>
                <a:schemeClr val="tx2">
                  <a:lumMod val="75000"/>
                </a:schemeClr>
              </a:solidFill>
            </a:rPr>
            <a:t> DE RECEITAS </a:t>
          </a:r>
          <a:endParaRPr lang="pt-BR" sz="105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370417</xdr:colOff>
      <xdr:row>1</xdr:row>
      <xdr:rowOff>127000</xdr:rowOff>
    </xdr:to>
    <xdr:sp macro="" textlink="">
      <xdr:nvSpPr>
        <xdr:cNvPr id="5" name="Seta para a esquerda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0" y="0"/>
          <a:ext cx="370417" cy="306917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9</xdr:col>
      <xdr:colOff>1174751</xdr:colOff>
      <xdr:row>14</xdr:row>
      <xdr:rowOff>0</xdr:rowOff>
    </xdr:from>
    <xdr:to>
      <xdr:col>11</xdr:col>
      <xdr:colOff>16453</xdr:colOff>
      <xdr:row>16</xdr:row>
      <xdr:rowOff>22105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85084" y="4762500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2011892</xdr:colOff>
      <xdr:row>0</xdr:row>
      <xdr:rowOff>0</xdr:rowOff>
    </xdr:from>
    <xdr:to>
      <xdr:col>6</xdr:col>
      <xdr:colOff>423333</xdr:colOff>
      <xdr:row>2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625725" y="0"/>
          <a:ext cx="8465608" cy="359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solidFill>
                <a:schemeClr val="tx2">
                  <a:lumMod val="75000"/>
                </a:schemeClr>
              </a:solidFill>
            </a:rPr>
            <a:t>PLANO DE NEGÓCIOS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- </a:t>
          </a:r>
          <a:r>
            <a:rPr lang="pt-BR" sz="1100" b="1" baseline="0">
              <a:solidFill>
                <a:schemeClr val="tx2">
                  <a:lumMod val="75000"/>
                </a:schemeClr>
              </a:solidFill>
            </a:rPr>
            <a:t>ANÁLISE DE  VIABILIDADE</a:t>
          </a:r>
          <a:endParaRPr lang="pt-BR" sz="105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33619</xdr:colOff>
      <xdr:row>0</xdr:row>
      <xdr:rowOff>0</xdr:rowOff>
    </xdr:from>
    <xdr:to>
      <xdr:col>0</xdr:col>
      <xdr:colOff>392207</xdr:colOff>
      <xdr:row>1</xdr:row>
      <xdr:rowOff>134471</xdr:rowOff>
    </xdr:to>
    <xdr:sp macro="" textlink="">
      <xdr:nvSpPr>
        <xdr:cNvPr id="4" name="Seta para a esqu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33619" y="0"/>
          <a:ext cx="358588" cy="313765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7</xdr:col>
      <xdr:colOff>638735</xdr:colOff>
      <xdr:row>70</xdr:row>
      <xdr:rowOff>22412</xdr:rowOff>
    </xdr:from>
    <xdr:to>
      <xdr:col>7</xdr:col>
      <xdr:colOff>1851104</xdr:colOff>
      <xdr:row>72</xdr:row>
      <xdr:rowOff>139767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144500" y="16136471"/>
          <a:ext cx="1212369" cy="49835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396875</xdr:colOff>
      <xdr:row>0</xdr:row>
      <xdr:rowOff>0</xdr:rowOff>
    </xdr:from>
    <xdr:to>
      <xdr:col>21</xdr:col>
      <xdr:colOff>46037</xdr:colOff>
      <xdr:row>1</xdr:row>
      <xdr:rowOff>185737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6429375" y="0"/>
          <a:ext cx="6284912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800" b="1">
              <a:solidFill>
                <a:schemeClr val="tx2">
                  <a:lumMod val="75000"/>
                </a:schemeClr>
              </a:solidFill>
            </a:rPr>
            <a:t>PLANO DE NEGÓCIOS</a:t>
          </a:r>
          <a:r>
            <a:rPr lang="pt-BR" sz="1800" b="1" baseline="0">
              <a:solidFill>
                <a:schemeClr val="tx2">
                  <a:lumMod val="75000"/>
                </a:schemeClr>
              </a:solidFill>
            </a:rPr>
            <a:t> - </a:t>
          </a:r>
          <a:r>
            <a:rPr lang="pt-BR" sz="1400" b="1">
              <a:solidFill>
                <a:schemeClr val="tx2">
                  <a:lumMod val="75000"/>
                </a:schemeClr>
              </a:solidFill>
            </a:rPr>
            <a:t>PANORAMA</a:t>
          </a:r>
          <a:r>
            <a:rPr lang="pt-BR" sz="1400" b="1" baseline="0">
              <a:solidFill>
                <a:schemeClr val="tx2">
                  <a:lumMod val="75000"/>
                </a:schemeClr>
              </a:solidFill>
            </a:rPr>
            <a:t> </a:t>
          </a:r>
          <a:endParaRPr lang="pt-BR" sz="12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508000</xdr:colOff>
      <xdr:row>3</xdr:row>
      <xdr:rowOff>79375</xdr:rowOff>
    </xdr:from>
    <xdr:to>
      <xdr:col>29</xdr:col>
      <xdr:colOff>523875</xdr:colOff>
      <xdr:row>35</xdr:row>
      <xdr:rowOff>111125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546287</xdr:colOff>
      <xdr:row>1</xdr:row>
      <xdr:rowOff>155948</xdr:rowOff>
    </xdr:to>
    <xdr:sp macro="" textlink="">
      <xdr:nvSpPr>
        <xdr:cNvPr id="6" name="Seta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0" y="0"/>
          <a:ext cx="546287" cy="425823"/>
        </a:xfrm>
        <a:prstGeom prst="lef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30481</xdr:rowOff>
    </xdr:from>
    <xdr:to>
      <xdr:col>6</xdr:col>
      <xdr:colOff>209550</xdr:colOff>
      <xdr:row>12</xdr:row>
      <xdr:rowOff>94983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2A3DCE-C8C7-486B-9821-5DC00711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548641"/>
          <a:ext cx="3912870" cy="204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minandoacontabilidade.com/cursos-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D27" sqref="D27"/>
    </sheetView>
  </sheetViews>
  <sheetFormatPr defaultColWidth="9.109375" defaultRowHeight="14.4"/>
  <cols>
    <col min="1" max="16384" width="9.109375" style="1"/>
  </cols>
  <sheetData>
    <row r="1" s="97" customFormat="1"/>
    <row r="2" s="97" customFormat="1"/>
    <row r="3" s="97" customFormat="1"/>
    <row r="4" s="98" customFormat="1" ht="15" thickBo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9"/>
  <sheetViews>
    <sheetView showGridLines="0" topLeftCell="A13" workbookViewId="0">
      <selection activeCell="C37" sqref="C37:F37"/>
    </sheetView>
  </sheetViews>
  <sheetFormatPr defaultRowHeight="14.4"/>
  <cols>
    <col min="1" max="1" width="9.109375" style="3"/>
    <col min="2" max="2" width="10" customWidth="1"/>
    <col min="3" max="3" width="46" customWidth="1"/>
    <col min="4" max="4" width="29.6640625" customWidth="1"/>
    <col min="5" max="8" width="25.5546875" customWidth="1"/>
    <col min="9" max="9" width="3.6640625" customWidth="1"/>
  </cols>
  <sheetData>
    <row r="1" spans="1:6" s="100" customFormat="1" ht="21" customHeight="1">
      <c r="A1" s="99"/>
    </row>
    <row r="2" spans="1:6" s="98" customFormat="1" ht="15" thickBot="1">
      <c r="A2" s="101"/>
    </row>
    <row r="3" spans="1:6" s="4" customFormat="1" ht="15" thickBot="1">
      <c r="B3" s="4" t="s">
        <v>4</v>
      </c>
    </row>
    <row r="4" spans="1:6" ht="15" thickBot="1">
      <c r="A4" s="16"/>
      <c r="C4" s="118" t="s">
        <v>21</v>
      </c>
      <c r="D4" s="119"/>
      <c r="E4" s="119"/>
      <c r="F4" s="120"/>
    </row>
    <row r="5" spans="1:6" s="2" customFormat="1">
      <c r="A5" s="16"/>
      <c r="C5" s="121" t="s">
        <v>52</v>
      </c>
      <c r="D5" s="122"/>
      <c r="E5" s="122"/>
      <c r="F5" s="123"/>
    </row>
    <row r="6" spans="1:6" s="2" customFormat="1">
      <c r="A6" s="16"/>
      <c r="C6" s="124"/>
      <c r="D6" s="125"/>
      <c r="E6" s="125"/>
      <c r="F6" s="126"/>
    </row>
    <row r="7" spans="1:6" s="2" customFormat="1">
      <c r="A7" s="16"/>
      <c r="C7" s="124"/>
      <c r="D7" s="125"/>
      <c r="E7" s="125"/>
      <c r="F7" s="126"/>
    </row>
    <row r="8" spans="1:6" s="2" customFormat="1">
      <c r="A8" s="16"/>
      <c r="C8" s="124"/>
      <c r="D8" s="125"/>
      <c r="E8" s="125"/>
      <c r="F8" s="126"/>
    </row>
    <row r="9" spans="1:6" s="2" customFormat="1">
      <c r="A9" s="16"/>
      <c r="C9" s="124"/>
      <c r="D9" s="125"/>
      <c r="E9" s="125"/>
      <c r="F9" s="126"/>
    </row>
    <row r="10" spans="1:6" s="2" customFormat="1" ht="15" thickBot="1">
      <c r="A10" s="16"/>
      <c r="C10" s="127"/>
      <c r="D10" s="128"/>
      <c r="E10" s="128"/>
      <c r="F10" s="129"/>
    </row>
    <row r="11" spans="1:6" s="27" customFormat="1" ht="9" customHeight="1" thickBot="1">
      <c r="A11" s="26"/>
      <c r="C11" s="28"/>
      <c r="D11" s="28"/>
      <c r="E11" s="28"/>
      <c r="F11" s="28"/>
    </row>
    <row r="12" spans="1:6" ht="15" thickBot="1">
      <c r="A12" s="16"/>
      <c r="C12" s="118" t="s">
        <v>22</v>
      </c>
      <c r="D12" s="119"/>
      <c r="E12" s="119"/>
      <c r="F12" s="120"/>
    </row>
    <row r="13" spans="1:6" s="2" customFormat="1">
      <c r="A13" s="16"/>
      <c r="C13" s="121" t="s">
        <v>53</v>
      </c>
      <c r="D13" s="122"/>
      <c r="E13" s="122"/>
      <c r="F13" s="123"/>
    </row>
    <row r="14" spans="1:6" s="2" customFormat="1">
      <c r="A14" s="16"/>
      <c r="C14" s="124"/>
      <c r="D14" s="125"/>
      <c r="E14" s="125"/>
      <c r="F14" s="126"/>
    </row>
    <row r="15" spans="1:6" s="2" customFormat="1" ht="15" thickBot="1">
      <c r="A15" s="16"/>
      <c r="C15" s="127"/>
      <c r="D15" s="128"/>
      <c r="E15" s="128"/>
      <c r="F15" s="129"/>
    </row>
    <row r="16" spans="1:6" s="27" customFormat="1" ht="9" customHeight="1" thickBot="1">
      <c r="A16" s="34" t="s">
        <v>23</v>
      </c>
      <c r="C16" s="28"/>
      <c r="D16" s="28"/>
      <c r="E16" s="28"/>
      <c r="F16" s="28"/>
    </row>
    <row r="17" spans="1:6" ht="15" thickBot="1">
      <c r="A17" s="16"/>
      <c r="C17" s="118" t="s">
        <v>24</v>
      </c>
      <c r="D17" s="119"/>
      <c r="E17" s="119"/>
      <c r="F17" s="120"/>
    </row>
    <row r="18" spans="1:6" s="2" customFormat="1">
      <c r="A18" s="16"/>
      <c r="C18" s="121" t="s">
        <v>58</v>
      </c>
      <c r="D18" s="122"/>
      <c r="E18" s="122"/>
      <c r="F18" s="123"/>
    </row>
    <row r="19" spans="1:6" s="2" customFormat="1">
      <c r="A19" s="16"/>
      <c r="C19" s="124"/>
      <c r="D19" s="125"/>
      <c r="E19" s="125"/>
      <c r="F19" s="126"/>
    </row>
    <row r="20" spans="1:6" s="2" customFormat="1" ht="15" thickBot="1">
      <c r="A20" s="16"/>
      <c r="C20" s="127"/>
      <c r="D20" s="128"/>
      <c r="E20" s="128"/>
      <c r="F20" s="129"/>
    </row>
    <row r="21" spans="1:6" s="27" customFormat="1" ht="9" customHeight="1" thickBot="1">
      <c r="A21" s="34" t="s">
        <v>23</v>
      </c>
      <c r="C21" s="28"/>
      <c r="D21" s="28"/>
      <c r="E21" s="28"/>
      <c r="F21" s="28"/>
    </row>
    <row r="22" spans="1:6" ht="15" thickBot="1">
      <c r="A22" s="16"/>
      <c r="C22" s="118" t="s">
        <v>61</v>
      </c>
      <c r="D22" s="119"/>
      <c r="E22" s="119"/>
      <c r="F22" s="120"/>
    </row>
    <row r="23" spans="1:6" s="2" customFormat="1">
      <c r="A23" s="16"/>
      <c r="C23" s="121" t="s">
        <v>54</v>
      </c>
      <c r="D23" s="122"/>
      <c r="E23" s="122"/>
      <c r="F23" s="123"/>
    </row>
    <row r="24" spans="1:6" s="2" customFormat="1">
      <c r="A24" s="16"/>
      <c r="C24" s="124"/>
      <c r="D24" s="125"/>
      <c r="E24" s="125"/>
      <c r="F24" s="126"/>
    </row>
    <row r="25" spans="1:6" s="2" customFormat="1" ht="15" thickBot="1">
      <c r="A25" s="16"/>
      <c r="C25" s="127"/>
      <c r="D25" s="128"/>
      <c r="E25" s="128"/>
      <c r="F25" s="129"/>
    </row>
    <row r="26" spans="1:6" s="27" customFormat="1" ht="9" customHeight="1" thickBot="1">
      <c r="A26" s="34" t="s">
        <v>23</v>
      </c>
      <c r="C26" s="28"/>
      <c r="D26" s="28"/>
      <c r="E26" s="28"/>
      <c r="F26" s="28"/>
    </row>
    <row r="27" spans="1:6" ht="15" thickBot="1">
      <c r="A27" s="16"/>
      <c r="C27" s="118" t="s">
        <v>62</v>
      </c>
      <c r="D27" s="119"/>
      <c r="E27" s="119"/>
      <c r="F27" s="120"/>
    </row>
    <row r="28" spans="1:6" s="2" customFormat="1">
      <c r="A28" s="16"/>
      <c r="C28" s="121" t="s">
        <v>55</v>
      </c>
      <c r="D28" s="122"/>
      <c r="E28" s="122"/>
      <c r="F28" s="123"/>
    </row>
    <row r="29" spans="1:6" s="2" customFormat="1">
      <c r="A29" s="16"/>
      <c r="C29" s="124"/>
      <c r="D29" s="125"/>
      <c r="E29" s="125"/>
      <c r="F29" s="126"/>
    </row>
    <row r="30" spans="1:6" s="2" customFormat="1" ht="15" thickBot="1">
      <c r="A30" s="16"/>
      <c r="C30" s="127"/>
      <c r="D30" s="128"/>
      <c r="E30" s="128"/>
      <c r="F30" s="129"/>
    </row>
    <row r="31" spans="1:6" s="27" customFormat="1" ht="9" customHeight="1" thickBot="1">
      <c r="A31" s="34" t="s">
        <v>23</v>
      </c>
      <c r="C31" s="28"/>
      <c r="D31" s="28"/>
      <c r="E31" s="28"/>
      <c r="F31" s="28"/>
    </row>
    <row r="32" spans="1:6" ht="15" thickBot="1">
      <c r="A32" s="16"/>
      <c r="C32" s="118" t="s">
        <v>63</v>
      </c>
      <c r="D32" s="119"/>
      <c r="E32" s="119"/>
      <c r="F32" s="120"/>
    </row>
    <row r="33" spans="1:6" s="2" customFormat="1">
      <c r="A33" s="16"/>
      <c r="C33" s="121" t="s">
        <v>56</v>
      </c>
      <c r="D33" s="122"/>
      <c r="E33" s="122"/>
      <c r="F33" s="123"/>
    </row>
    <row r="34" spans="1:6" s="2" customFormat="1">
      <c r="A34" s="16"/>
      <c r="C34" s="124"/>
      <c r="D34" s="125"/>
      <c r="E34" s="125"/>
      <c r="F34" s="126"/>
    </row>
    <row r="35" spans="1:6" s="2" customFormat="1" ht="15" thickBot="1">
      <c r="A35" s="16"/>
      <c r="C35" s="127"/>
      <c r="D35" s="128"/>
      <c r="E35" s="128"/>
      <c r="F35" s="129"/>
    </row>
    <row r="36" spans="1:6" s="27" customFormat="1" ht="9" customHeight="1" thickBot="1">
      <c r="A36" s="34" t="s">
        <v>23</v>
      </c>
      <c r="C36" s="28"/>
      <c r="D36" s="28"/>
      <c r="E36" s="28"/>
      <c r="F36" s="28"/>
    </row>
    <row r="37" spans="1:6" ht="15" thickBot="1">
      <c r="A37" s="16"/>
      <c r="C37" s="118" t="s">
        <v>64</v>
      </c>
      <c r="D37" s="119"/>
      <c r="E37" s="119"/>
      <c r="F37" s="120"/>
    </row>
    <row r="38" spans="1:6" s="2" customFormat="1">
      <c r="A38" s="16"/>
      <c r="C38" s="121" t="s">
        <v>57</v>
      </c>
      <c r="D38" s="122"/>
      <c r="E38" s="122"/>
      <c r="F38" s="123"/>
    </row>
    <row r="39" spans="1:6" s="2" customFormat="1">
      <c r="A39" s="16"/>
      <c r="C39" s="124"/>
      <c r="D39" s="125"/>
      <c r="E39" s="125"/>
      <c r="F39" s="126"/>
    </row>
    <row r="40" spans="1:6" s="2" customFormat="1" ht="15" thickBot="1">
      <c r="A40" s="16"/>
      <c r="C40" s="127"/>
      <c r="D40" s="128"/>
      <c r="E40" s="128"/>
      <c r="F40" s="129"/>
    </row>
    <row r="41" spans="1:6" s="29" customFormat="1">
      <c r="C41" s="31"/>
      <c r="D41" s="30"/>
    </row>
    <row r="42" spans="1:6" s="29" customFormat="1">
      <c r="C42" s="31"/>
      <c r="D42" s="30"/>
    </row>
    <row r="43" spans="1:6" s="29" customFormat="1">
      <c r="C43" s="31"/>
      <c r="D43" s="30"/>
    </row>
    <row r="44" spans="1:6" s="29" customFormat="1">
      <c r="C44" s="31"/>
      <c r="D44" s="30"/>
    </row>
    <row r="45" spans="1:6" s="29" customFormat="1">
      <c r="C45" s="31"/>
      <c r="D45" s="30"/>
    </row>
    <row r="46" spans="1:6" s="29" customFormat="1">
      <c r="C46" s="31"/>
      <c r="D46" s="30"/>
    </row>
    <row r="47" spans="1:6" s="29" customFormat="1">
      <c r="C47" s="31"/>
      <c r="D47" s="30"/>
    </row>
    <row r="48" spans="1:6" s="29" customFormat="1">
      <c r="C48" s="31"/>
      <c r="D48" s="30"/>
    </row>
    <row r="49" spans="1:4" s="32" customFormat="1">
      <c r="C49" s="31"/>
      <c r="D49" s="30"/>
    </row>
    <row r="50" spans="1:4" s="32" customFormat="1">
      <c r="C50" s="31"/>
      <c r="D50" s="30"/>
    </row>
    <row r="51" spans="1:4" s="32" customFormat="1">
      <c r="C51" s="31"/>
      <c r="D51" s="30"/>
    </row>
    <row r="52" spans="1:4" s="32" customFormat="1">
      <c r="C52" s="31"/>
      <c r="D52" s="30"/>
    </row>
    <row r="53" spans="1:4" s="32" customFormat="1">
      <c r="C53" s="31"/>
      <c r="D53" s="30"/>
    </row>
    <row r="54" spans="1:4" s="32" customFormat="1">
      <c r="C54" s="31"/>
      <c r="D54" s="30"/>
    </row>
    <row r="55" spans="1:4" s="32" customFormat="1">
      <c r="C55" s="31"/>
      <c r="D55" s="30"/>
    </row>
    <row r="56" spans="1:4" s="32" customFormat="1">
      <c r="C56" s="31"/>
      <c r="D56" s="30"/>
    </row>
    <row r="57" spans="1:4" s="32" customFormat="1">
      <c r="C57" s="31"/>
      <c r="D57" s="30"/>
    </row>
    <row r="58" spans="1:4" s="33" customFormat="1">
      <c r="A58" s="32"/>
      <c r="C58" s="31"/>
      <c r="D58" s="30"/>
    </row>
    <row r="59" spans="1:4" s="33" customFormat="1">
      <c r="A59" s="32"/>
      <c r="C59" s="31"/>
      <c r="D59" s="30"/>
    </row>
    <row r="60" spans="1:4" s="33" customFormat="1">
      <c r="A60" s="32"/>
      <c r="C60" s="31"/>
      <c r="D60" s="30"/>
    </row>
    <row r="61" spans="1:4" s="33" customFormat="1">
      <c r="A61" s="32"/>
      <c r="C61" s="31"/>
      <c r="D61" s="30"/>
    </row>
    <row r="62" spans="1:4" s="33" customFormat="1">
      <c r="A62" s="32"/>
      <c r="C62" s="31"/>
      <c r="D62" s="30"/>
    </row>
    <row r="63" spans="1:4" s="33" customFormat="1">
      <c r="A63" s="32"/>
      <c r="C63" s="31"/>
      <c r="D63" s="30"/>
    </row>
    <row r="64" spans="1:4" s="33" customFormat="1">
      <c r="A64" s="32"/>
      <c r="C64" s="31"/>
      <c r="D64" s="30"/>
    </row>
    <row r="65" spans="1:4" s="33" customFormat="1">
      <c r="A65" s="32"/>
      <c r="C65" s="31"/>
      <c r="D65" s="30"/>
    </row>
    <row r="66" spans="1:4" s="33" customFormat="1">
      <c r="A66" s="32"/>
      <c r="C66" s="31"/>
      <c r="D66" s="30"/>
    </row>
    <row r="67" spans="1:4" s="33" customFormat="1">
      <c r="A67" s="32"/>
      <c r="C67" s="31"/>
      <c r="D67" s="30"/>
    </row>
    <row r="68" spans="1:4" s="33" customFormat="1">
      <c r="A68" s="32"/>
      <c r="C68" s="31"/>
      <c r="D68" s="30"/>
    </row>
    <row r="69" spans="1:4">
      <c r="C69" s="17"/>
      <c r="D69" s="18"/>
    </row>
  </sheetData>
  <dataConsolidate/>
  <mergeCells count="14">
    <mergeCell ref="C28:F30"/>
    <mergeCell ref="C32:F32"/>
    <mergeCell ref="C33:F35"/>
    <mergeCell ref="C37:F37"/>
    <mergeCell ref="C38:F40"/>
    <mergeCell ref="C27:F27"/>
    <mergeCell ref="C4:F4"/>
    <mergeCell ref="C5:F10"/>
    <mergeCell ref="C12:F12"/>
    <mergeCell ref="C13:F15"/>
    <mergeCell ref="C17:F17"/>
    <mergeCell ref="C18:F20"/>
    <mergeCell ref="C22:F22"/>
    <mergeCell ref="C23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showGridLines="0" zoomScale="80" zoomScaleNormal="80" workbookViewId="0">
      <selection activeCell="C18" sqref="C18"/>
    </sheetView>
  </sheetViews>
  <sheetFormatPr defaultRowHeight="14.4"/>
  <cols>
    <col min="1" max="1" width="2.88671875" customWidth="1"/>
    <col min="2" max="2" width="3" customWidth="1"/>
    <col min="3" max="3" width="49.88671875" customWidth="1"/>
    <col min="4" max="8" width="36" customWidth="1"/>
    <col min="9" max="9" width="39.33203125" bestFit="1" customWidth="1"/>
  </cols>
  <sheetData>
    <row r="1" spans="1:5" s="97" customFormat="1" ht="21" customHeight="1"/>
    <row r="2" spans="1:5" s="98" customFormat="1" ht="15" thickBot="1"/>
    <row r="3" spans="1:5">
      <c r="C3" s="11"/>
      <c r="D3" s="11"/>
    </row>
    <row r="4" spans="1:5" ht="15" thickBot="1">
      <c r="C4" s="12"/>
      <c r="D4" s="12"/>
    </row>
    <row r="5" spans="1:5" ht="25.8" thickTop="1" thickBot="1">
      <c r="A5" s="2"/>
      <c r="B5" s="2"/>
      <c r="C5" s="130" t="s">
        <v>25</v>
      </c>
      <c r="D5" s="130"/>
      <c r="E5" s="2"/>
    </row>
    <row r="6" spans="1:5" s="5" customFormat="1" ht="23.25" customHeight="1" thickTop="1">
      <c r="A6" s="7"/>
      <c r="B6" s="7"/>
      <c r="C6" s="9"/>
      <c r="D6" s="10"/>
      <c r="E6" s="15" t="e">
        <f t="shared" ref="E6:E12" si="0">D6/$D$18</f>
        <v>#DIV/0!</v>
      </c>
    </row>
    <row r="7" spans="1:5" s="5" customFormat="1" ht="23.25" customHeight="1">
      <c r="A7" s="7"/>
      <c r="B7" s="7"/>
      <c r="C7" s="6"/>
      <c r="D7" s="8"/>
      <c r="E7" s="15" t="e">
        <f t="shared" si="0"/>
        <v>#DIV/0!</v>
      </c>
    </row>
    <row r="8" spans="1:5" s="5" customFormat="1" ht="23.25" customHeight="1">
      <c r="A8" s="7"/>
      <c r="B8" s="7"/>
      <c r="C8" s="6"/>
      <c r="D8" s="8"/>
      <c r="E8" s="15" t="e">
        <f t="shared" si="0"/>
        <v>#DIV/0!</v>
      </c>
    </row>
    <row r="9" spans="1:5" s="5" customFormat="1" ht="23.25" customHeight="1">
      <c r="A9" s="7"/>
      <c r="B9" s="7"/>
      <c r="C9" s="6"/>
      <c r="D9" s="8"/>
      <c r="E9" s="15" t="e">
        <f t="shared" si="0"/>
        <v>#DIV/0!</v>
      </c>
    </row>
    <row r="10" spans="1:5" s="5" customFormat="1" ht="23.25" customHeight="1">
      <c r="A10" s="7"/>
      <c r="B10" s="7"/>
      <c r="C10" s="6"/>
      <c r="D10" s="8"/>
      <c r="E10" s="15" t="e">
        <f t="shared" si="0"/>
        <v>#DIV/0!</v>
      </c>
    </row>
    <row r="11" spans="1:5" s="5" customFormat="1" ht="23.25" customHeight="1">
      <c r="A11" s="7"/>
      <c r="B11" s="7"/>
      <c r="C11" s="6"/>
      <c r="D11" s="8"/>
      <c r="E11" s="15" t="e">
        <f t="shared" si="0"/>
        <v>#DIV/0!</v>
      </c>
    </row>
    <row r="12" spans="1:5" s="5" customFormat="1" ht="23.25" customHeight="1">
      <c r="A12" s="7"/>
      <c r="B12" s="7"/>
      <c r="C12" s="6"/>
      <c r="D12" s="8"/>
      <c r="E12" s="15" t="e">
        <f t="shared" si="0"/>
        <v>#DIV/0!</v>
      </c>
    </row>
    <row r="13" spans="1:5" s="5" customFormat="1" ht="23.25" customHeight="1">
      <c r="A13" s="7"/>
      <c r="B13" s="7"/>
      <c r="C13" s="37"/>
      <c r="D13" s="38"/>
      <c r="E13" s="15"/>
    </row>
    <row r="14" spans="1:5" s="5" customFormat="1" ht="23.25" customHeight="1">
      <c r="A14" s="7"/>
      <c r="B14" s="7"/>
      <c r="C14" s="37"/>
      <c r="D14" s="38"/>
      <c r="E14" s="15"/>
    </row>
    <row r="15" spans="1:5" s="5" customFormat="1" ht="23.25" customHeight="1">
      <c r="A15" s="7"/>
      <c r="B15" s="7"/>
      <c r="C15" s="37"/>
      <c r="D15" s="38"/>
      <c r="E15" s="15"/>
    </row>
    <row r="16" spans="1:5" s="5" customFormat="1" ht="23.25" customHeight="1">
      <c r="A16" s="7"/>
      <c r="B16" s="7"/>
      <c r="C16" s="37"/>
      <c r="D16" s="38"/>
      <c r="E16" s="15"/>
    </row>
    <row r="17" spans="1:9" s="5" customFormat="1" ht="23.25" customHeight="1" thickBot="1">
      <c r="A17" s="7"/>
      <c r="B17" s="7"/>
      <c r="C17" s="35"/>
      <c r="D17" s="36"/>
      <c r="E17" s="15" t="e">
        <f>D17/$D$18</f>
        <v>#DIV/0!</v>
      </c>
    </row>
    <row r="18" spans="1:9" s="5" customFormat="1" ht="23.25" customHeight="1" thickTop="1">
      <c r="A18" s="7"/>
      <c r="B18" s="7"/>
      <c r="C18" s="13" t="s">
        <v>0</v>
      </c>
      <c r="D18" s="14">
        <f>SUM(D6:D17)</f>
        <v>0</v>
      </c>
      <c r="E18" s="7"/>
    </row>
    <row r="19" spans="1:9" ht="38.25" customHeight="1"/>
    <row r="20" spans="1:9" ht="25.2" thickBot="1">
      <c r="C20" s="74" t="s">
        <v>26</v>
      </c>
      <c r="D20" s="39" t="s">
        <v>27</v>
      </c>
      <c r="E20" s="39" t="s">
        <v>28</v>
      </c>
      <c r="F20" s="39" t="s">
        <v>29</v>
      </c>
      <c r="G20" s="39" t="s">
        <v>30</v>
      </c>
      <c r="H20" s="39" t="s">
        <v>31</v>
      </c>
      <c r="I20" s="39" t="s">
        <v>32</v>
      </c>
    </row>
    <row r="21" spans="1:9" ht="25.2" thickTop="1">
      <c r="C21" s="9"/>
      <c r="D21" s="40"/>
      <c r="E21" s="40"/>
      <c r="F21" s="40"/>
      <c r="G21" s="40"/>
      <c r="H21" s="40"/>
      <c r="I21" s="43">
        <f>SUM(D21:H21)</f>
        <v>0</v>
      </c>
    </row>
    <row r="22" spans="1:9" ht="24.6">
      <c r="C22" s="6"/>
      <c r="D22" s="41"/>
      <c r="E22" s="41"/>
      <c r="F22" s="41"/>
      <c r="G22" s="41"/>
      <c r="H22" s="41"/>
      <c r="I22" s="44">
        <f t="shared" ref="I22:I28" si="1">SUM(D22:H22)</f>
        <v>0</v>
      </c>
    </row>
    <row r="23" spans="1:9" ht="24.6">
      <c r="C23" s="9"/>
      <c r="D23" s="42"/>
      <c r="E23" s="42"/>
      <c r="F23" s="42"/>
      <c r="G23" s="42"/>
      <c r="H23" s="42"/>
      <c r="I23" s="45">
        <f t="shared" si="1"/>
        <v>0</v>
      </c>
    </row>
    <row r="24" spans="1:9" ht="24.6">
      <c r="C24" s="6"/>
      <c r="D24" s="41"/>
      <c r="E24" s="41"/>
      <c r="F24" s="41"/>
      <c r="G24" s="41"/>
      <c r="H24" s="41"/>
      <c r="I24" s="44">
        <f t="shared" si="1"/>
        <v>0</v>
      </c>
    </row>
    <row r="25" spans="1:9" ht="24.6">
      <c r="C25" s="6"/>
      <c r="D25" s="42"/>
      <c r="E25" s="42"/>
      <c r="F25" s="42"/>
      <c r="G25" s="42"/>
      <c r="H25" s="42"/>
      <c r="I25" s="45">
        <f t="shared" si="1"/>
        <v>0</v>
      </c>
    </row>
    <row r="26" spans="1:9" ht="24.6">
      <c r="C26" s="6"/>
      <c r="D26" s="41"/>
      <c r="E26" s="41"/>
      <c r="F26" s="41"/>
      <c r="G26" s="41"/>
      <c r="H26" s="41"/>
      <c r="I26" s="44">
        <f t="shared" si="1"/>
        <v>0</v>
      </c>
    </row>
    <row r="27" spans="1:9" ht="24.6">
      <c r="C27" s="6"/>
      <c r="D27" s="42"/>
      <c r="E27" s="42"/>
      <c r="F27" s="42"/>
      <c r="G27" s="42"/>
      <c r="H27" s="42"/>
      <c r="I27" s="45">
        <f t="shared" si="1"/>
        <v>0</v>
      </c>
    </row>
    <row r="28" spans="1:9" ht="24.6">
      <c r="C28" s="6"/>
      <c r="D28" s="41"/>
      <c r="E28" s="41"/>
      <c r="F28" s="41"/>
      <c r="G28" s="41"/>
      <c r="H28" s="41"/>
      <c r="I28" s="44">
        <f t="shared" si="1"/>
        <v>0</v>
      </c>
    </row>
    <row r="29" spans="1:9" ht="38.25" customHeight="1"/>
    <row r="30" spans="1:9" ht="25.2" thickBot="1">
      <c r="C30" s="74" t="s">
        <v>38</v>
      </c>
      <c r="D30" s="39" t="s">
        <v>27</v>
      </c>
      <c r="E30" s="39" t="s">
        <v>28</v>
      </c>
      <c r="F30" s="39" t="s">
        <v>29</v>
      </c>
      <c r="G30" s="39" t="s">
        <v>30</v>
      </c>
      <c r="H30" s="39" t="s">
        <v>31</v>
      </c>
      <c r="I30" s="39" t="s">
        <v>32</v>
      </c>
    </row>
    <row r="31" spans="1:9" ht="25.2" thickTop="1">
      <c r="C31" s="9"/>
      <c r="D31" s="40"/>
      <c r="E31" s="40"/>
      <c r="F31" s="40"/>
      <c r="G31" s="40"/>
      <c r="H31" s="40"/>
      <c r="I31" s="43">
        <f>SUM(D31:H31)</f>
        <v>0</v>
      </c>
    </row>
    <row r="32" spans="1:9" ht="24.6">
      <c r="C32" s="6"/>
      <c r="D32" s="41"/>
      <c r="E32" s="41"/>
      <c r="F32" s="41"/>
      <c r="G32" s="41"/>
      <c r="H32" s="41"/>
      <c r="I32" s="44">
        <f t="shared" ref="I32:I38" si="2">SUM(D32:H32)</f>
        <v>0</v>
      </c>
    </row>
    <row r="33" spans="3:9" ht="24.6">
      <c r="C33" s="9"/>
      <c r="D33" s="42"/>
      <c r="E33" s="42"/>
      <c r="F33" s="42"/>
      <c r="G33" s="42"/>
      <c r="H33" s="42"/>
      <c r="I33" s="45">
        <f t="shared" si="2"/>
        <v>0</v>
      </c>
    </row>
    <row r="34" spans="3:9" ht="24.6">
      <c r="C34" s="6"/>
      <c r="D34" s="41"/>
      <c r="E34" s="41"/>
      <c r="F34" s="41"/>
      <c r="G34" s="41"/>
      <c r="H34" s="41"/>
      <c r="I34" s="44">
        <f t="shared" si="2"/>
        <v>0</v>
      </c>
    </row>
    <row r="35" spans="3:9" ht="24.6">
      <c r="C35" s="6"/>
      <c r="D35" s="42"/>
      <c r="E35" s="42"/>
      <c r="F35" s="42"/>
      <c r="G35" s="42"/>
      <c r="H35" s="42"/>
      <c r="I35" s="45">
        <f t="shared" si="2"/>
        <v>0</v>
      </c>
    </row>
    <row r="36" spans="3:9" ht="24.6">
      <c r="C36" s="6"/>
      <c r="D36" s="41"/>
      <c r="E36" s="41"/>
      <c r="F36" s="41"/>
      <c r="G36" s="41"/>
      <c r="H36" s="41"/>
      <c r="I36" s="44">
        <f t="shared" si="2"/>
        <v>0</v>
      </c>
    </row>
    <row r="37" spans="3:9" ht="24.6">
      <c r="C37" s="6"/>
      <c r="D37" s="42"/>
      <c r="E37" s="42"/>
      <c r="F37" s="42"/>
      <c r="G37" s="42"/>
      <c r="H37" s="42"/>
      <c r="I37" s="45">
        <f t="shared" si="2"/>
        <v>0</v>
      </c>
    </row>
    <row r="38" spans="3:9" ht="24.6">
      <c r="C38" s="6"/>
      <c r="D38" s="41"/>
      <c r="E38" s="41"/>
      <c r="F38" s="41"/>
      <c r="G38" s="41"/>
      <c r="H38" s="41"/>
      <c r="I38" s="44">
        <f t="shared" si="2"/>
        <v>0</v>
      </c>
    </row>
  </sheetData>
  <mergeCells count="1">
    <mergeCell ref="C5:D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T36"/>
  <sheetViews>
    <sheetView showGridLines="0" topLeftCell="A4" zoomScale="70" zoomScaleNormal="70" workbookViewId="0">
      <selection activeCell="C24" sqref="C24:E35"/>
    </sheetView>
  </sheetViews>
  <sheetFormatPr defaultRowHeight="14.4"/>
  <cols>
    <col min="1" max="1" width="2.88671875" customWidth="1"/>
    <col min="2" max="2" width="3" customWidth="1"/>
    <col min="3" max="3" width="37.44140625" customWidth="1"/>
    <col min="4" max="4" width="32.5546875" customWidth="1"/>
    <col min="5" max="5" width="39.5546875" customWidth="1"/>
    <col min="6" max="6" width="36" customWidth="1"/>
    <col min="7" max="11" width="14.33203125" style="4" bestFit="1" customWidth="1"/>
    <col min="12" max="13" width="9.109375" style="4"/>
    <col min="14" max="15" width="9.109375" style="86"/>
  </cols>
  <sheetData>
    <row r="1" spans="3:20" s="97" customFormat="1" ht="21" customHeight="1">
      <c r="G1" s="102"/>
      <c r="H1" s="102"/>
      <c r="I1" s="102"/>
      <c r="J1" s="102"/>
      <c r="K1" s="102"/>
      <c r="L1" s="102"/>
      <c r="M1" s="102"/>
      <c r="N1" s="103"/>
      <c r="O1" s="103"/>
    </row>
    <row r="2" spans="3:20" s="98" customFormat="1" ht="15" thickBot="1">
      <c r="G2" s="104"/>
      <c r="H2" s="104"/>
      <c r="I2" s="104"/>
      <c r="J2" s="104"/>
      <c r="K2" s="104"/>
      <c r="L2" s="104"/>
      <c r="M2" s="104"/>
      <c r="N2" s="105"/>
      <c r="O2" s="105"/>
    </row>
    <row r="3" spans="3:20" ht="27" customHeight="1">
      <c r="C3" s="11"/>
      <c r="D3" s="11"/>
    </row>
    <row r="4" spans="3:20" ht="24" customHeight="1">
      <c r="C4" s="131" t="s">
        <v>1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3:20" ht="11.25" customHeight="1">
      <c r="C5" s="2"/>
      <c r="D5" s="2"/>
    </row>
    <row r="6" spans="3:20" ht="25.2" thickBot="1">
      <c r="C6" s="25" t="s">
        <v>20</v>
      </c>
      <c r="D6" s="39" t="s">
        <v>39</v>
      </c>
      <c r="E6" s="39" t="s">
        <v>33</v>
      </c>
      <c r="F6" s="46" t="s">
        <v>34</v>
      </c>
      <c r="G6" s="21">
        <v>1</v>
      </c>
      <c r="H6" s="21">
        <v>2</v>
      </c>
      <c r="I6" s="21">
        <v>3</v>
      </c>
      <c r="J6" s="21">
        <v>4</v>
      </c>
      <c r="K6" s="21">
        <v>5</v>
      </c>
      <c r="L6" s="21"/>
      <c r="M6" s="21"/>
      <c r="N6" s="87"/>
      <c r="O6" s="87"/>
      <c r="P6" s="2"/>
      <c r="Q6" s="2"/>
      <c r="R6" s="2"/>
      <c r="S6" s="2"/>
      <c r="T6" s="2"/>
    </row>
    <row r="7" spans="3:20" ht="25.2" thickTop="1">
      <c r="C7" s="9"/>
      <c r="D7" s="40"/>
      <c r="E7" s="52"/>
      <c r="F7" s="47">
        <f>SUM(G7:K7)</f>
        <v>0</v>
      </c>
      <c r="G7" s="22">
        <f>D7</f>
        <v>0</v>
      </c>
      <c r="H7" s="22">
        <f>(G7*$E$7)+G7</f>
        <v>0</v>
      </c>
      <c r="I7" s="22">
        <f>(H7*$E$7)+H7</f>
        <v>0</v>
      </c>
      <c r="J7" s="22">
        <f t="shared" ref="J7:K7" si="0">(I7*$E$7)+I7</f>
        <v>0</v>
      </c>
      <c r="K7" s="22">
        <f t="shared" si="0"/>
        <v>0</v>
      </c>
      <c r="L7" s="50" t="e">
        <f>F7/$F$19</f>
        <v>#DIV/0!</v>
      </c>
      <c r="M7" s="21">
        <f>C7</f>
        <v>0</v>
      </c>
      <c r="N7" s="87"/>
      <c r="O7" s="87"/>
      <c r="P7" s="16"/>
      <c r="Q7" s="16"/>
      <c r="R7" s="16"/>
      <c r="S7" s="16"/>
      <c r="T7" s="16"/>
    </row>
    <row r="8" spans="3:20" ht="24.6">
      <c r="C8" s="6"/>
      <c r="D8" s="41"/>
      <c r="E8" s="53"/>
      <c r="F8" s="48">
        <f>SUM(G8:K8)</f>
        <v>0</v>
      </c>
      <c r="G8" s="22">
        <f t="shared" ref="G8:G14" si="1">D8</f>
        <v>0</v>
      </c>
      <c r="H8" s="22">
        <f t="shared" ref="H8:K8" si="2">(G8*$E$7)+G8</f>
        <v>0</v>
      </c>
      <c r="I8" s="22">
        <f t="shared" si="2"/>
        <v>0</v>
      </c>
      <c r="J8" s="22">
        <f t="shared" si="2"/>
        <v>0</v>
      </c>
      <c r="K8" s="22">
        <f t="shared" si="2"/>
        <v>0</v>
      </c>
      <c r="L8" s="50" t="e">
        <f t="shared" ref="L8:L18" si="3">F8/$F$19</f>
        <v>#DIV/0!</v>
      </c>
      <c r="M8" s="21">
        <f t="shared" ref="M8:M18" si="4">C8</f>
        <v>0</v>
      </c>
      <c r="N8" s="87"/>
      <c r="O8" s="87"/>
      <c r="P8" s="2"/>
      <c r="Q8" s="2"/>
      <c r="R8" s="2"/>
      <c r="S8" s="2"/>
      <c r="T8" s="2"/>
    </row>
    <row r="9" spans="3:20" ht="24.6">
      <c r="C9" s="6"/>
      <c r="D9" s="42"/>
      <c r="E9" s="54"/>
      <c r="F9" s="48">
        <f t="shared" ref="F9:F14" si="5">SUM(G9:K9)</f>
        <v>0</v>
      </c>
      <c r="G9" s="22">
        <f t="shared" si="1"/>
        <v>0</v>
      </c>
      <c r="H9" s="22">
        <f t="shared" ref="H9:K9" si="6">(G9*$E$7)+G9</f>
        <v>0</v>
      </c>
      <c r="I9" s="22">
        <f t="shared" si="6"/>
        <v>0</v>
      </c>
      <c r="J9" s="22">
        <f t="shared" si="6"/>
        <v>0</v>
      </c>
      <c r="K9" s="22">
        <f t="shared" si="6"/>
        <v>0</v>
      </c>
      <c r="L9" s="50" t="e">
        <f t="shared" si="3"/>
        <v>#DIV/0!</v>
      </c>
      <c r="M9" s="21">
        <f t="shared" si="4"/>
        <v>0</v>
      </c>
      <c r="N9" s="87"/>
      <c r="O9" s="87"/>
      <c r="P9" s="2"/>
      <c r="Q9" s="2"/>
      <c r="R9" s="2"/>
      <c r="S9" s="2"/>
      <c r="T9" s="2"/>
    </row>
    <row r="10" spans="3:20" ht="24.6">
      <c r="C10" s="6"/>
      <c r="D10" s="41"/>
      <c r="E10" s="53"/>
      <c r="F10" s="48">
        <f t="shared" si="5"/>
        <v>0</v>
      </c>
      <c r="G10" s="22">
        <f t="shared" si="1"/>
        <v>0</v>
      </c>
      <c r="H10" s="22">
        <f t="shared" ref="H10:K10" si="7">(G10*$E$7)+G10</f>
        <v>0</v>
      </c>
      <c r="I10" s="22">
        <f t="shared" si="7"/>
        <v>0</v>
      </c>
      <c r="J10" s="22">
        <f t="shared" si="7"/>
        <v>0</v>
      </c>
      <c r="K10" s="22">
        <f t="shared" si="7"/>
        <v>0</v>
      </c>
      <c r="L10" s="50" t="e">
        <f t="shared" si="3"/>
        <v>#DIV/0!</v>
      </c>
      <c r="M10" s="21">
        <f t="shared" si="4"/>
        <v>0</v>
      </c>
      <c r="N10" s="87"/>
      <c r="O10" s="87"/>
      <c r="P10" s="2"/>
      <c r="Q10" s="2"/>
      <c r="R10" s="2"/>
      <c r="S10" s="2"/>
      <c r="T10" s="2"/>
    </row>
    <row r="11" spans="3:20" ht="24.6">
      <c r="C11" s="6"/>
      <c r="D11" s="42"/>
      <c r="E11" s="54"/>
      <c r="F11" s="48">
        <f t="shared" si="5"/>
        <v>0</v>
      </c>
      <c r="G11" s="22">
        <f t="shared" si="1"/>
        <v>0</v>
      </c>
      <c r="H11" s="22">
        <f t="shared" ref="H11:K11" si="8">(G11*$E$7)+G11</f>
        <v>0</v>
      </c>
      <c r="I11" s="22">
        <f t="shared" si="8"/>
        <v>0</v>
      </c>
      <c r="J11" s="22">
        <f t="shared" si="8"/>
        <v>0</v>
      </c>
      <c r="K11" s="22">
        <f t="shared" si="8"/>
        <v>0</v>
      </c>
      <c r="L11" s="50" t="e">
        <f t="shared" si="3"/>
        <v>#DIV/0!</v>
      </c>
      <c r="M11" s="21">
        <f t="shared" si="4"/>
        <v>0</v>
      </c>
      <c r="N11" s="87"/>
      <c r="O11" s="87"/>
      <c r="P11" s="2"/>
      <c r="Q11" s="2"/>
      <c r="R11" s="2"/>
      <c r="S11" s="2"/>
      <c r="T11" s="2"/>
    </row>
    <row r="12" spans="3:20" ht="24.6">
      <c r="C12" s="6"/>
      <c r="D12" s="41"/>
      <c r="E12" s="53"/>
      <c r="F12" s="48">
        <f t="shared" si="5"/>
        <v>0</v>
      </c>
      <c r="G12" s="22">
        <f t="shared" si="1"/>
        <v>0</v>
      </c>
      <c r="H12" s="22">
        <f t="shared" ref="H12:K12" si="9">(G12*$E$7)+G12</f>
        <v>0</v>
      </c>
      <c r="I12" s="22">
        <f t="shared" si="9"/>
        <v>0</v>
      </c>
      <c r="J12" s="22">
        <f t="shared" si="9"/>
        <v>0</v>
      </c>
      <c r="K12" s="22">
        <f t="shared" si="9"/>
        <v>0</v>
      </c>
      <c r="L12" s="50" t="e">
        <f t="shared" si="3"/>
        <v>#DIV/0!</v>
      </c>
      <c r="M12" s="21">
        <f t="shared" si="4"/>
        <v>0</v>
      </c>
      <c r="N12" s="87"/>
      <c r="O12" s="87"/>
      <c r="P12" s="2"/>
      <c r="Q12" s="2"/>
      <c r="R12" s="2"/>
      <c r="S12" s="2"/>
      <c r="T12" s="2"/>
    </row>
    <row r="13" spans="3:20" ht="24.6">
      <c r="C13" s="6"/>
      <c r="D13" s="42"/>
      <c r="E13" s="54"/>
      <c r="F13" s="48">
        <f t="shared" si="5"/>
        <v>0</v>
      </c>
      <c r="G13" s="22">
        <f t="shared" si="1"/>
        <v>0</v>
      </c>
      <c r="H13" s="22">
        <f t="shared" ref="H13:K13" si="10">(G13*$E$7)+G13</f>
        <v>0</v>
      </c>
      <c r="I13" s="22">
        <f t="shared" si="10"/>
        <v>0</v>
      </c>
      <c r="J13" s="22">
        <f t="shared" si="10"/>
        <v>0</v>
      </c>
      <c r="K13" s="22">
        <f t="shared" si="10"/>
        <v>0</v>
      </c>
      <c r="L13" s="50" t="e">
        <f t="shared" si="3"/>
        <v>#DIV/0!</v>
      </c>
      <c r="M13" s="21">
        <f t="shared" si="4"/>
        <v>0</v>
      </c>
      <c r="N13" s="87"/>
      <c r="O13" s="87"/>
      <c r="P13" s="2"/>
      <c r="Q13" s="2"/>
      <c r="R13" s="2"/>
      <c r="S13" s="2"/>
      <c r="T13" s="2"/>
    </row>
    <row r="14" spans="3:20" ht="24.6">
      <c r="C14" s="6"/>
      <c r="D14" s="41"/>
      <c r="E14" s="53"/>
      <c r="F14" s="48">
        <f t="shared" si="5"/>
        <v>0</v>
      </c>
      <c r="G14" s="22">
        <f t="shared" si="1"/>
        <v>0</v>
      </c>
      <c r="H14" s="22">
        <f t="shared" ref="H14:K14" si="11">(G14*$E$7)+G14</f>
        <v>0</v>
      </c>
      <c r="I14" s="22">
        <f t="shared" si="11"/>
        <v>0</v>
      </c>
      <c r="J14" s="22">
        <f t="shared" si="11"/>
        <v>0</v>
      </c>
      <c r="K14" s="22">
        <f t="shared" si="11"/>
        <v>0</v>
      </c>
      <c r="L14" s="50" t="e">
        <f t="shared" si="3"/>
        <v>#DIV/0!</v>
      </c>
      <c r="M14" s="21">
        <f t="shared" si="4"/>
        <v>0</v>
      </c>
      <c r="N14" s="87"/>
      <c r="O14" s="87"/>
      <c r="P14" s="2"/>
      <c r="Q14" s="2"/>
      <c r="R14" s="2"/>
      <c r="S14" s="2"/>
      <c r="T14" s="2"/>
    </row>
    <row r="15" spans="3:20" ht="24.6">
      <c r="C15" s="6"/>
      <c r="D15" s="41"/>
      <c r="E15" s="53"/>
      <c r="F15" s="48">
        <f t="shared" ref="F15:F18" si="12">SUM(G15:K15)</f>
        <v>0</v>
      </c>
      <c r="G15" s="22">
        <f t="shared" ref="G15:G18" si="13">D15</f>
        <v>0</v>
      </c>
      <c r="H15" s="22">
        <f t="shared" ref="H15:K15" si="14">(G15*$E$7)+G15</f>
        <v>0</v>
      </c>
      <c r="I15" s="22">
        <f t="shared" si="14"/>
        <v>0</v>
      </c>
      <c r="J15" s="22">
        <f t="shared" si="14"/>
        <v>0</v>
      </c>
      <c r="K15" s="22">
        <f t="shared" si="14"/>
        <v>0</v>
      </c>
      <c r="L15" s="50" t="e">
        <f t="shared" si="3"/>
        <v>#DIV/0!</v>
      </c>
      <c r="M15" s="21">
        <f t="shared" si="4"/>
        <v>0</v>
      </c>
      <c r="N15" s="87"/>
      <c r="O15" s="87"/>
      <c r="P15" s="2"/>
      <c r="Q15" s="2"/>
      <c r="R15" s="2"/>
      <c r="S15" s="2"/>
      <c r="T15" s="2"/>
    </row>
    <row r="16" spans="3:20" ht="24.6">
      <c r="C16" s="6"/>
      <c r="D16" s="41"/>
      <c r="E16" s="53"/>
      <c r="F16" s="48">
        <f t="shared" si="12"/>
        <v>0</v>
      </c>
      <c r="G16" s="22">
        <f t="shared" si="13"/>
        <v>0</v>
      </c>
      <c r="H16" s="22">
        <f t="shared" ref="H16:K16" si="15">(G16*$E$7)+G16</f>
        <v>0</v>
      </c>
      <c r="I16" s="22">
        <f t="shared" si="15"/>
        <v>0</v>
      </c>
      <c r="J16" s="22">
        <f t="shared" si="15"/>
        <v>0</v>
      </c>
      <c r="K16" s="22">
        <f t="shared" si="15"/>
        <v>0</v>
      </c>
      <c r="L16" s="50" t="e">
        <f t="shared" si="3"/>
        <v>#DIV/0!</v>
      </c>
      <c r="M16" s="21">
        <f t="shared" si="4"/>
        <v>0</v>
      </c>
      <c r="N16" s="87"/>
      <c r="O16" s="87"/>
      <c r="P16" s="2"/>
      <c r="Q16" s="2"/>
      <c r="R16" s="2"/>
      <c r="S16" s="2"/>
      <c r="T16" s="2"/>
    </row>
    <row r="17" spans="3:20" ht="24.6">
      <c r="C17" s="6"/>
      <c r="D17" s="41"/>
      <c r="E17" s="53"/>
      <c r="F17" s="48">
        <f t="shared" si="12"/>
        <v>0</v>
      </c>
      <c r="G17" s="22">
        <f t="shared" si="13"/>
        <v>0</v>
      </c>
      <c r="H17" s="22">
        <f t="shared" ref="H17:K17" si="16">(G17*$E$7)+G17</f>
        <v>0</v>
      </c>
      <c r="I17" s="22">
        <f t="shared" si="16"/>
        <v>0</v>
      </c>
      <c r="J17" s="22">
        <f t="shared" si="16"/>
        <v>0</v>
      </c>
      <c r="K17" s="22">
        <f t="shared" si="16"/>
        <v>0</v>
      </c>
      <c r="L17" s="50" t="e">
        <f t="shared" si="3"/>
        <v>#DIV/0!</v>
      </c>
      <c r="M17" s="21">
        <f t="shared" si="4"/>
        <v>0</v>
      </c>
    </row>
    <row r="18" spans="3:20" ht="24.6">
      <c r="C18" s="6"/>
      <c r="D18" s="41"/>
      <c r="E18" s="53"/>
      <c r="F18" s="48">
        <f t="shared" si="12"/>
        <v>0</v>
      </c>
      <c r="G18" s="22">
        <f t="shared" si="13"/>
        <v>0</v>
      </c>
      <c r="H18" s="22">
        <f t="shared" ref="H18:K18" si="17">(G18*$E$7)+G18</f>
        <v>0</v>
      </c>
      <c r="I18" s="22">
        <f t="shared" si="17"/>
        <v>0</v>
      </c>
      <c r="J18" s="22">
        <f t="shared" si="17"/>
        <v>0</v>
      </c>
      <c r="K18" s="22">
        <f t="shared" si="17"/>
        <v>0</v>
      </c>
      <c r="L18" s="50" t="e">
        <f t="shared" si="3"/>
        <v>#DIV/0!</v>
      </c>
      <c r="M18" s="21">
        <f t="shared" si="4"/>
        <v>0</v>
      </c>
    </row>
    <row r="19" spans="3:20">
      <c r="F19" s="23">
        <f>SUM(F7:F18)</f>
        <v>0</v>
      </c>
    </row>
    <row r="21" spans="3:20" ht="24" customHeight="1">
      <c r="C21" s="131" t="s">
        <v>35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3:20" ht="11.25" customHeight="1">
      <c r="C22" s="2"/>
      <c r="D22" s="2"/>
    </row>
    <row r="23" spans="3:20" ht="25.2" thickBot="1">
      <c r="C23" s="25" t="s">
        <v>20</v>
      </c>
      <c r="D23" s="39" t="s">
        <v>39</v>
      </c>
      <c r="E23" s="39" t="s">
        <v>33</v>
      </c>
      <c r="F23" s="46" t="s">
        <v>34</v>
      </c>
      <c r="G23" s="21">
        <v>1</v>
      </c>
      <c r="H23" s="21">
        <v>2</v>
      </c>
      <c r="I23" s="21">
        <v>3</v>
      </c>
      <c r="J23" s="21">
        <v>4</v>
      </c>
      <c r="K23" s="21">
        <v>5</v>
      </c>
      <c r="L23" s="21"/>
      <c r="M23" s="21"/>
      <c r="N23" s="87"/>
      <c r="O23" s="87"/>
      <c r="P23" s="2"/>
      <c r="Q23" s="2"/>
      <c r="R23" s="2"/>
      <c r="S23" s="2"/>
      <c r="T23" s="2"/>
    </row>
    <row r="24" spans="3:20" ht="25.2" thickTop="1">
      <c r="C24" s="9"/>
      <c r="D24" s="49"/>
      <c r="E24" s="52"/>
      <c r="F24" s="47">
        <f>SUM(G24:K24)</f>
        <v>0</v>
      </c>
      <c r="G24" s="22">
        <f>D24</f>
        <v>0</v>
      </c>
      <c r="H24" s="22">
        <f>(G24*$E$7)+G24</f>
        <v>0</v>
      </c>
      <c r="I24" s="22">
        <f>(H24*$E$7)+H24</f>
        <v>0</v>
      </c>
      <c r="J24" s="22">
        <f t="shared" ref="J24:K24" si="18">(I24*$E$7)+I24</f>
        <v>0</v>
      </c>
      <c r="K24" s="22">
        <f t="shared" si="18"/>
        <v>0</v>
      </c>
      <c r="L24" s="51" t="e">
        <f>F24/$F$36</f>
        <v>#DIV/0!</v>
      </c>
      <c r="M24" s="21">
        <f>C24</f>
        <v>0</v>
      </c>
      <c r="N24" s="87"/>
      <c r="O24" s="87"/>
      <c r="P24" s="16"/>
      <c r="Q24" s="16"/>
      <c r="R24" s="16"/>
      <c r="S24" s="16"/>
      <c r="T24" s="16"/>
    </row>
    <row r="25" spans="3:20" ht="24.6">
      <c r="C25" s="6"/>
      <c r="D25" s="41"/>
      <c r="E25" s="53"/>
      <c r="F25" s="48">
        <f>SUM(G25:K25)</f>
        <v>0</v>
      </c>
      <c r="G25" s="22">
        <f t="shared" ref="G25:G35" si="19">D25</f>
        <v>0</v>
      </c>
      <c r="H25" s="22">
        <f t="shared" ref="H25:K25" si="20">(G25*$E$7)+G25</f>
        <v>0</v>
      </c>
      <c r="I25" s="22">
        <f t="shared" si="20"/>
        <v>0</v>
      </c>
      <c r="J25" s="22">
        <f t="shared" si="20"/>
        <v>0</v>
      </c>
      <c r="K25" s="22">
        <f t="shared" si="20"/>
        <v>0</v>
      </c>
      <c r="L25" s="51" t="e">
        <f t="shared" ref="L25:L35" si="21">F25/$F$36</f>
        <v>#DIV/0!</v>
      </c>
      <c r="M25" s="21">
        <f t="shared" ref="M25:M35" si="22">C25</f>
        <v>0</v>
      </c>
      <c r="N25" s="87"/>
      <c r="O25" s="87"/>
      <c r="P25" s="2"/>
      <c r="Q25" s="2"/>
      <c r="R25" s="2"/>
      <c r="S25" s="2"/>
      <c r="T25" s="2"/>
    </row>
    <row r="26" spans="3:20" ht="24.6">
      <c r="C26" s="6"/>
      <c r="D26" s="42"/>
      <c r="E26" s="54"/>
      <c r="F26" s="48">
        <f t="shared" ref="F26:F35" si="23">SUM(G26:K26)</f>
        <v>0</v>
      </c>
      <c r="G26" s="22">
        <f t="shared" si="19"/>
        <v>0</v>
      </c>
      <c r="H26" s="22">
        <f t="shared" ref="H26:K26" si="24">(G26*$E$7)+G26</f>
        <v>0</v>
      </c>
      <c r="I26" s="22">
        <f t="shared" si="24"/>
        <v>0</v>
      </c>
      <c r="J26" s="22">
        <f t="shared" si="24"/>
        <v>0</v>
      </c>
      <c r="K26" s="22">
        <f t="shared" si="24"/>
        <v>0</v>
      </c>
      <c r="L26" s="51" t="e">
        <f t="shared" si="21"/>
        <v>#DIV/0!</v>
      </c>
      <c r="M26" s="21">
        <f t="shared" si="22"/>
        <v>0</v>
      </c>
      <c r="N26" s="87"/>
      <c r="O26" s="87"/>
      <c r="P26" s="2"/>
      <c r="Q26" s="2"/>
      <c r="R26" s="2"/>
      <c r="S26" s="2"/>
      <c r="T26" s="2"/>
    </row>
    <row r="27" spans="3:20" ht="24.6">
      <c r="C27" s="6"/>
      <c r="D27" s="41"/>
      <c r="E27" s="53"/>
      <c r="F27" s="48">
        <f t="shared" si="23"/>
        <v>0</v>
      </c>
      <c r="G27" s="22">
        <f t="shared" si="19"/>
        <v>0</v>
      </c>
      <c r="H27" s="22">
        <f t="shared" ref="H27:K27" si="25">(G27*$E$7)+G27</f>
        <v>0</v>
      </c>
      <c r="I27" s="22">
        <f t="shared" si="25"/>
        <v>0</v>
      </c>
      <c r="J27" s="22">
        <f t="shared" si="25"/>
        <v>0</v>
      </c>
      <c r="K27" s="22">
        <f t="shared" si="25"/>
        <v>0</v>
      </c>
      <c r="L27" s="51" t="e">
        <f t="shared" si="21"/>
        <v>#DIV/0!</v>
      </c>
      <c r="M27" s="21">
        <f t="shared" si="22"/>
        <v>0</v>
      </c>
      <c r="N27" s="87"/>
      <c r="O27" s="87"/>
      <c r="P27" s="2"/>
      <c r="Q27" s="2"/>
      <c r="R27" s="2"/>
      <c r="S27" s="2"/>
      <c r="T27" s="2"/>
    </row>
    <row r="28" spans="3:20" ht="24.6">
      <c r="C28" s="6"/>
      <c r="D28" s="42"/>
      <c r="E28" s="54"/>
      <c r="F28" s="48">
        <f t="shared" si="23"/>
        <v>0</v>
      </c>
      <c r="G28" s="22">
        <f t="shared" si="19"/>
        <v>0</v>
      </c>
      <c r="H28" s="22">
        <f t="shared" ref="H28:K28" si="26">(G28*$E$7)+G28</f>
        <v>0</v>
      </c>
      <c r="I28" s="22">
        <f t="shared" si="26"/>
        <v>0</v>
      </c>
      <c r="J28" s="22">
        <f t="shared" si="26"/>
        <v>0</v>
      </c>
      <c r="K28" s="22">
        <f t="shared" si="26"/>
        <v>0</v>
      </c>
      <c r="L28" s="51" t="e">
        <f t="shared" si="21"/>
        <v>#DIV/0!</v>
      </c>
      <c r="M28" s="21">
        <f t="shared" si="22"/>
        <v>0</v>
      </c>
      <c r="N28" s="87"/>
      <c r="O28" s="87"/>
      <c r="P28" s="2"/>
      <c r="Q28" s="2"/>
      <c r="R28" s="2"/>
      <c r="S28" s="2"/>
      <c r="T28" s="2"/>
    </row>
    <row r="29" spans="3:20" ht="24.6">
      <c r="C29" s="6"/>
      <c r="D29" s="41"/>
      <c r="E29" s="53"/>
      <c r="F29" s="48">
        <f t="shared" si="23"/>
        <v>0</v>
      </c>
      <c r="G29" s="22">
        <f t="shared" si="19"/>
        <v>0</v>
      </c>
      <c r="H29" s="22">
        <f t="shared" ref="H29:K29" si="27">(G29*$E$7)+G29</f>
        <v>0</v>
      </c>
      <c r="I29" s="22">
        <f t="shared" si="27"/>
        <v>0</v>
      </c>
      <c r="J29" s="22">
        <f t="shared" si="27"/>
        <v>0</v>
      </c>
      <c r="K29" s="22">
        <f t="shared" si="27"/>
        <v>0</v>
      </c>
      <c r="L29" s="51" t="e">
        <f t="shared" si="21"/>
        <v>#DIV/0!</v>
      </c>
      <c r="M29" s="21">
        <f t="shared" si="22"/>
        <v>0</v>
      </c>
      <c r="N29" s="87"/>
      <c r="O29" s="87"/>
      <c r="P29" s="2"/>
      <c r="Q29" s="2"/>
      <c r="R29" s="2"/>
      <c r="S29" s="2"/>
      <c r="T29" s="2"/>
    </row>
    <row r="30" spans="3:20" ht="24.6">
      <c r="C30" s="6"/>
      <c r="D30" s="42"/>
      <c r="E30" s="54"/>
      <c r="F30" s="48">
        <f t="shared" si="23"/>
        <v>0</v>
      </c>
      <c r="G30" s="22">
        <f t="shared" si="19"/>
        <v>0</v>
      </c>
      <c r="H30" s="22">
        <f t="shared" ref="H30:K30" si="28">(G30*$E$7)+G30</f>
        <v>0</v>
      </c>
      <c r="I30" s="22">
        <f t="shared" si="28"/>
        <v>0</v>
      </c>
      <c r="J30" s="22">
        <f t="shared" si="28"/>
        <v>0</v>
      </c>
      <c r="K30" s="22">
        <f t="shared" si="28"/>
        <v>0</v>
      </c>
      <c r="L30" s="51" t="e">
        <f t="shared" si="21"/>
        <v>#DIV/0!</v>
      </c>
      <c r="M30" s="21">
        <f t="shared" si="22"/>
        <v>0</v>
      </c>
      <c r="N30" s="87"/>
      <c r="O30" s="87"/>
      <c r="P30" s="2"/>
      <c r="Q30" s="2"/>
      <c r="R30" s="2"/>
      <c r="S30" s="2"/>
      <c r="T30" s="2"/>
    </row>
    <row r="31" spans="3:20" ht="24.6">
      <c r="C31" s="6"/>
      <c r="D31" s="41"/>
      <c r="E31" s="53"/>
      <c r="F31" s="48">
        <f t="shared" si="23"/>
        <v>0</v>
      </c>
      <c r="G31" s="22">
        <f t="shared" si="19"/>
        <v>0</v>
      </c>
      <c r="H31" s="22">
        <f t="shared" ref="H31:K31" si="29">(G31*$E$7)+G31</f>
        <v>0</v>
      </c>
      <c r="I31" s="22">
        <f t="shared" si="29"/>
        <v>0</v>
      </c>
      <c r="J31" s="22">
        <f t="shared" si="29"/>
        <v>0</v>
      </c>
      <c r="K31" s="22">
        <f t="shared" si="29"/>
        <v>0</v>
      </c>
      <c r="L31" s="51" t="e">
        <f t="shared" si="21"/>
        <v>#DIV/0!</v>
      </c>
      <c r="M31" s="21">
        <f t="shared" si="22"/>
        <v>0</v>
      </c>
      <c r="N31" s="87"/>
      <c r="O31" s="87"/>
      <c r="P31" s="2"/>
      <c r="Q31" s="2"/>
      <c r="R31" s="2"/>
      <c r="S31" s="2"/>
      <c r="T31" s="2"/>
    </row>
    <row r="32" spans="3:20" ht="24.6">
      <c r="C32" s="6"/>
      <c r="D32" s="41"/>
      <c r="E32" s="53"/>
      <c r="F32" s="48">
        <f t="shared" si="23"/>
        <v>0</v>
      </c>
      <c r="G32" s="22">
        <f t="shared" si="19"/>
        <v>0</v>
      </c>
      <c r="H32" s="22">
        <f t="shared" ref="H32:K32" si="30">(G32*$E$7)+G32</f>
        <v>0</v>
      </c>
      <c r="I32" s="22">
        <f t="shared" si="30"/>
        <v>0</v>
      </c>
      <c r="J32" s="22">
        <f t="shared" si="30"/>
        <v>0</v>
      </c>
      <c r="K32" s="22">
        <f t="shared" si="30"/>
        <v>0</v>
      </c>
      <c r="L32" s="51" t="e">
        <f t="shared" si="21"/>
        <v>#DIV/0!</v>
      </c>
      <c r="M32" s="21">
        <f t="shared" si="22"/>
        <v>0</v>
      </c>
      <c r="N32" s="87"/>
      <c r="O32" s="87"/>
      <c r="P32" s="2"/>
      <c r="Q32" s="2"/>
      <c r="R32" s="2"/>
      <c r="S32" s="2"/>
      <c r="T32" s="2"/>
    </row>
    <row r="33" spans="3:20" ht="24.6">
      <c r="C33" s="6"/>
      <c r="D33" s="41"/>
      <c r="E33" s="53"/>
      <c r="F33" s="48">
        <f t="shared" si="23"/>
        <v>0</v>
      </c>
      <c r="G33" s="22">
        <f t="shared" si="19"/>
        <v>0</v>
      </c>
      <c r="H33" s="22">
        <f t="shared" ref="H33:K33" si="31">(G33*$E$7)+G33</f>
        <v>0</v>
      </c>
      <c r="I33" s="22">
        <f t="shared" si="31"/>
        <v>0</v>
      </c>
      <c r="J33" s="22">
        <f t="shared" si="31"/>
        <v>0</v>
      </c>
      <c r="K33" s="22">
        <f t="shared" si="31"/>
        <v>0</v>
      </c>
      <c r="L33" s="51" t="e">
        <f t="shared" si="21"/>
        <v>#DIV/0!</v>
      </c>
      <c r="M33" s="21">
        <f t="shared" si="22"/>
        <v>0</v>
      </c>
      <c r="N33" s="87"/>
      <c r="O33" s="87"/>
      <c r="P33" s="2"/>
      <c r="Q33" s="2"/>
      <c r="R33" s="2"/>
      <c r="S33" s="2"/>
      <c r="T33" s="2"/>
    </row>
    <row r="34" spans="3:20" ht="24.6">
      <c r="C34" s="6"/>
      <c r="D34" s="41"/>
      <c r="E34" s="53"/>
      <c r="F34" s="48">
        <f t="shared" si="23"/>
        <v>0</v>
      </c>
      <c r="G34" s="22">
        <f t="shared" si="19"/>
        <v>0</v>
      </c>
      <c r="H34" s="22">
        <f t="shared" ref="H34:K34" si="32">(G34*$E$7)+G34</f>
        <v>0</v>
      </c>
      <c r="I34" s="22">
        <f t="shared" si="32"/>
        <v>0</v>
      </c>
      <c r="J34" s="22">
        <f t="shared" si="32"/>
        <v>0</v>
      </c>
      <c r="K34" s="22">
        <f t="shared" si="32"/>
        <v>0</v>
      </c>
      <c r="L34" s="51" t="e">
        <f t="shared" si="21"/>
        <v>#DIV/0!</v>
      </c>
      <c r="M34" s="21">
        <f t="shared" si="22"/>
        <v>0</v>
      </c>
    </row>
    <row r="35" spans="3:20" ht="24.6">
      <c r="C35" s="6"/>
      <c r="D35" s="41"/>
      <c r="E35" s="53"/>
      <c r="F35" s="48">
        <f t="shared" si="23"/>
        <v>0</v>
      </c>
      <c r="G35" s="22">
        <f t="shared" si="19"/>
        <v>0</v>
      </c>
      <c r="H35" s="22">
        <f t="shared" ref="H35:K35" si="33">(G35*$E$7)+G35</f>
        <v>0</v>
      </c>
      <c r="I35" s="22">
        <f t="shared" si="33"/>
        <v>0</v>
      </c>
      <c r="J35" s="22">
        <f t="shared" si="33"/>
        <v>0</v>
      </c>
      <c r="K35" s="22">
        <f t="shared" si="33"/>
        <v>0</v>
      </c>
      <c r="L35" s="51" t="e">
        <f t="shared" si="21"/>
        <v>#DIV/0!</v>
      </c>
      <c r="M35" s="21">
        <f t="shared" si="22"/>
        <v>0</v>
      </c>
    </row>
    <row r="36" spans="3:20">
      <c r="F36" s="23">
        <f>SUM(F24:F35)</f>
        <v>0</v>
      </c>
    </row>
  </sheetData>
  <mergeCells count="2">
    <mergeCell ref="C4:N4"/>
    <mergeCell ref="C21:N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8"/>
  <sheetViews>
    <sheetView showGridLines="0" zoomScale="90" zoomScaleNormal="90" workbookViewId="0">
      <selection activeCell="J5" sqref="J5:J11"/>
    </sheetView>
  </sheetViews>
  <sheetFormatPr defaultRowHeight="14.4"/>
  <cols>
    <col min="2" max="2" width="22.88671875" bestFit="1" customWidth="1"/>
    <col min="3" max="3" width="15.88671875" customWidth="1"/>
    <col min="4" max="4" width="21.5546875" style="19" customWidth="1"/>
    <col min="5" max="5" width="19.109375" style="19" customWidth="1"/>
    <col min="6" max="7" width="19.109375" style="19" bestFit="1" customWidth="1"/>
    <col min="8" max="8" width="18.109375" style="19" bestFit="1" customWidth="1"/>
    <col min="9" max="9" width="15.44140625" style="19" bestFit="1" customWidth="1"/>
    <col min="10" max="10" width="17.6640625" style="19" bestFit="1" customWidth="1"/>
    <col min="11" max="11" width="17.6640625" style="19" customWidth="1"/>
    <col min="12" max="13" width="13.33203125" style="21" bestFit="1" customWidth="1"/>
    <col min="14" max="15" width="9.109375" style="21"/>
    <col min="16" max="16" width="13.33203125" style="21" bestFit="1" customWidth="1"/>
    <col min="17" max="17" width="9.109375" style="21"/>
    <col min="18" max="18" width="13.33203125" style="4" bestFit="1" customWidth="1"/>
    <col min="19" max="19" width="9.109375" style="4"/>
  </cols>
  <sheetData>
    <row r="1" spans="1:19" s="100" customFormat="1" ht="14.25" customHeight="1">
      <c r="A1" s="99"/>
      <c r="D1" s="106"/>
      <c r="E1" s="107"/>
      <c r="F1" s="107"/>
      <c r="G1" s="107"/>
      <c r="H1" s="107"/>
      <c r="I1" s="107"/>
      <c r="J1" s="107"/>
      <c r="K1" s="107"/>
      <c r="L1" s="108"/>
      <c r="M1" s="108"/>
      <c r="N1" s="108"/>
      <c r="O1" s="108"/>
      <c r="P1" s="108"/>
      <c r="Q1" s="108"/>
      <c r="R1" s="108"/>
      <c r="S1" s="108"/>
    </row>
    <row r="2" spans="1:19" s="98" customFormat="1" ht="14.25" customHeight="1" thickBot="1">
      <c r="A2" s="101"/>
      <c r="D2" s="109"/>
      <c r="E2" s="110"/>
      <c r="F2" s="110"/>
      <c r="G2" s="110"/>
      <c r="H2" s="110"/>
      <c r="I2" s="110"/>
      <c r="J2" s="110"/>
      <c r="K2" s="110"/>
      <c r="L2" s="108"/>
      <c r="M2" s="108"/>
      <c r="N2" s="108"/>
      <c r="O2" s="108"/>
      <c r="P2" s="108"/>
      <c r="Q2" s="108"/>
      <c r="R2" s="104"/>
      <c r="S2" s="104"/>
    </row>
    <row r="3" spans="1:19" ht="10.5" customHeight="1" thickBot="1"/>
    <row r="4" spans="1:19" ht="36" customHeight="1" thickBot="1">
      <c r="B4" s="56" t="s">
        <v>9</v>
      </c>
      <c r="C4" s="56" t="s">
        <v>20</v>
      </c>
      <c r="D4" s="56" t="s">
        <v>2</v>
      </c>
      <c r="E4" s="56" t="s">
        <v>3</v>
      </c>
      <c r="F4" s="56" t="s">
        <v>5</v>
      </c>
      <c r="G4" s="56" t="s">
        <v>6</v>
      </c>
      <c r="H4" s="56" t="s">
        <v>7</v>
      </c>
      <c r="I4" s="56" t="s">
        <v>8</v>
      </c>
      <c r="J4" s="57" t="s">
        <v>36</v>
      </c>
      <c r="K4" s="58" t="s">
        <v>37</v>
      </c>
      <c r="L4" s="21">
        <v>1</v>
      </c>
      <c r="M4" s="21">
        <v>2</v>
      </c>
      <c r="N4" s="21">
        <v>3</v>
      </c>
      <c r="O4" s="21">
        <v>4</v>
      </c>
      <c r="P4" s="21">
        <v>5</v>
      </c>
    </row>
    <row r="5" spans="1:19" s="70" customFormat="1" ht="30" customHeight="1">
      <c r="A5" s="59"/>
      <c r="B5" s="60" t="s">
        <v>10</v>
      </c>
      <c r="C5" s="112"/>
      <c r="D5" s="113"/>
      <c r="E5" s="63">
        <f>IF(B5="","",(C5*D5+C5))</f>
        <v>0</v>
      </c>
      <c r="F5" s="64"/>
      <c r="G5" s="63">
        <f>IF(B5="","",(F5*E5))</f>
        <v>0</v>
      </c>
      <c r="H5" s="63">
        <f>IF(B5="","",F5*E5-(F5*C5))</f>
        <v>0</v>
      </c>
      <c r="I5" s="20" t="str">
        <f>IF(C5="","",((C5*F5)/E5))</f>
        <v/>
      </c>
      <c r="J5" s="65"/>
      <c r="K5" s="63">
        <f>Q5*E5</f>
        <v>0</v>
      </c>
      <c r="L5" s="66">
        <f>F5</f>
        <v>0</v>
      </c>
      <c r="M5" s="66">
        <f>L5+(L5*$J$5)</f>
        <v>0</v>
      </c>
      <c r="N5" s="66">
        <f t="shared" ref="N5:P5" si="0">M5+(M5*$J$5)</f>
        <v>0</v>
      </c>
      <c r="O5" s="66">
        <f t="shared" si="0"/>
        <v>0</v>
      </c>
      <c r="P5" s="66">
        <f t="shared" si="0"/>
        <v>0</v>
      </c>
      <c r="Q5" s="67">
        <f>SUM(L5:P5)</f>
        <v>0</v>
      </c>
      <c r="R5" s="68"/>
      <c r="S5" s="69"/>
    </row>
    <row r="6" spans="1:19" s="70" customFormat="1" ht="30" customHeight="1">
      <c r="A6" s="59"/>
      <c r="B6" s="71" t="s">
        <v>11</v>
      </c>
      <c r="C6" s="112"/>
      <c r="D6" s="113"/>
      <c r="E6" s="63">
        <f t="shared" ref="E6:E14" si="1">IF(B6="","",(C6*D6+C6))</f>
        <v>0</v>
      </c>
      <c r="F6" s="72"/>
      <c r="G6" s="63">
        <f t="shared" ref="G6:G14" si="2">IF(B6="","",(F6*E6))</f>
        <v>0</v>
      </c>
      <c r="H6" s="63">
        <f t="shared" ref="H6:H14" si="3">IF(B6="","",F6*E6-(F6*C6))</f>
        <v>0</v>
      </c>
      <c r="I6" s="20" t="str">
        <f t="shared" ref="I6:I14" si="4">IF(C6="","",((C6*F6)/E6))</f>
        <v/>
      </c>
      <c r="J6" s="73"/>
      <c r="K6" s="63">
        <f t="shared" ref="K6:K14" si="5">Q6*E6</f>
        <v>0</v>
      </c>
      <c r="L6" s="66">
        <f t="shared" ref="L6:L14" si="6">F6</f>
        <v>0</v>
      </c>
      <c r="M6" s="66">
        <f t="shared" ref="M6:P14" si="7">L6+(L6*$J$5)</f>
        <v>0</v>
      </c>
      <c r="N6" s="66">
        <f t="shared" si="7"/>
        <v>0</v>
      </c>
      <c r="O6" s="66">
        <f t="shared" si="7"/>
        <v>0</v>
      </c>
      <c r="P6" s="66">
        <f t="shared" si="7"/>
        <v>0</v>
      </c>
      <c r="Q6" s="67">
        <f t="shared" ref="Q6:Q14" si="8">SUM(L6:P6)</f>
        <v>0</v>
      </c>
      <c r="R6" s="68"/>
      <c r="S6" s="69"/>
    </row>
    <row r="7" spans="1:19" s="70" customFormat="1" ht="30" customHeight="1">
      <c r="A7" s="59"/>
      <c r="B7" s="71" t="s">
        <v>12</v>
      </c>
      <c r="C7" s="112"/>
      <c r="D7" s="113"/>
      <c r="E7" s="63">
        <f t="shared" si="1"/>
        <v>0</v>
      </c>
      <c r="F7" s="72"/>
      <c r="G7" s="63">
        <f t="shared" si="2"/>
        <v>0</v>
      </c>
      <c r="H7" s="63">
        <f t="shared" si="3"/>
        <v>0</v>
      </c>
      <c r="I7" s="20" t="str">
        <f t="shared" si="4"/>
        <v/>
      </c>
      <c r="J7" s="73"/>
      <c r="K7" s="63">
        <f t="shared" si="5"/>
        <v>0</v>
      </c>
      <c r="L7" s="66">
        <f t="shared" si="6"/>
        <v>0</v>
      </c>
      <c r="M7" s="66">
        <f t="shared" si="7"/>
        <v>0</v>
      </c>
      <c r="N7" s="66">
        <f t="shared" si="7"/>
        <v>0</v>
      </c>
      <c r="O7" s="66">
        <f t="shared" si="7"/>
        <v>0</v>
      </c>
      <c r="P7" s="66">
        <f t="shared" si="7"/>
        <v>0</v>
      </c>
      <c r="Q7" s="67">
        <f t="shared" si="8"/>
        <v>0</v>
      </c>
      <c r="R7" s="68"/>
      <c r="S7" s="69"/>
    </row>
    <row r="8" spans="1:19" s="70" customFormat="1" ht="30" customHeight="1">
      <c r="A8" s="59"/>
      <c r="B8" s="71" t="s">
        <v>13</v>
      </c>
      <c r="C8" s="112"/>
      <c r="D8" s="113"/>
      <c r="E8" s="63">
        <f t="shared" si="1"/>
        <v>0</v>
      </c>
      <c r="F8" s="72"/>
      <c r="G8" s="63">
        <f t="shared" si="2"/>
        <v>0</v>
      </c>
      <c r="H8" s="63">
        <f t="shared" si="3"/>
        <v>0</v>
      </c>
      <c r="I8" s="20" t="str">
        <f t="shared" si="4"/>
        <v/>
      </c>
      <c r="J8" s="73"/>
      <c r="K8" s="63">
        <f t="shared" si="5"/>
        <v>0</v>
      </c>
      <c r="L8" s="66">
        <f t="shared" si="6"/>
        <v>0</v>
      </c>
      <c r="M8" s="66">
        <f t="shared" si="7"/>
        <v>0</v>
      </c>
      <c r="N8" s="66">
        <f t="shared" si="7"/>
        <v>0</v>
      </c>
      <c r="O8" s="66">
        <f t="shared" si="7"/>
        <v>0</v>
      </c>
      <c r="P8" s="66">
        <f t="shared" si="7"/>
        <v>0</v>
      </c>
      <c r="Q8" s="67">
        <f t="shared" si="8"/>
        <v>0</v>
      </c>
      <c r="R8" s="68"/>
      <c r="S8" s="69"/>
    </row>
    <row r="9" spans="1:19" s="70" customFormat="1" ht="30" customHeight="1">
      <c r="A9" s="59"/>
      <c r="B9" s="71" t="s">
        <v>14</v>
      </c>
      <c r="C9" s="112"/>
      <c r="D9" s="113"/>
      <c r="E9" s="63">
        <f t="shared" si="1"/>
        <v>0</v>
      </c>
      <c r="F9" s="72"/>
      <c r="G9" s="63">
        <f t="shared" si="2"/>
        <v>0</v>
      </c>
      <c r="H9" s="63">
        <f t="shared" si="3"/>
        <v>0</v>
      </c>
      <c r="I9" s="20" t="str">
        <f t="shared" si="4"/>
        <v/>
      </c>
      <c r="J9" s="73"/>
      <c r="K9" s="63">
        <f t="shared" si="5"/>
        <v>0</v>
      </c>
      <c r="L9" s="66">
        <f t="shared" si="6"/>
        <v>0</v>
      </c>
      <c r="M9" s="66">
        <f t="shared" si="7"/>
        <v>0</v>
      </c>
      <c r="N9" s="66">
        <f t="shared" si="7"/>
        <v>0</v>
      </c>
      <c r="O9" s="66">
        <f t="shared" si="7"/>
        <v>0</v>
      </c>
      <c r="P9" s="66">
        <f t="shared" si="7"/>
        <v>0</v>
      </c>
      <c r="Q9" s="67">
        <f t="shared" si="8"/>
        <v>0</v>
      </c>
      <c r="R9" s="68"/>
      <c r="S9" s="69"/>
    </row>
    <row r="10" spans="1:19" s="70" customFormat="1" ht="30" customHeight="1">
      <c r="A10" s="59"/>
      <c r="B10" s="71" t="s">
        <v>15</v>
      </c>
      <c r="C10" s="112"/>
      <c r="D10" s="114"/>
      <c r="E10" s="63">
        <f t="shared" si="1"/>
        <v>0</v>
      </c>
      <c r="F10" s="72"/>
      <c r="G10" s="63">
        <f t="shared" si="2"/>
        <v>0</v>
      </c>
      <c r="H10" s="63">
        <f t="shared" si="3"/>
        <v>0</v>
      </c>
      <c r="I10" s="20" t="str">
        <f t="shared" si="4"/>
        <v/>
      </c>
      <c r="J10" s="73"/>
      <c r="K10" s="63">
        <f t="shared" si="5"/>
        <v>0</v>
      </c>
      <c r="L10" s="66">
        <f t="shared" si="6"/>
        <v>0</v>
      </c>
      <c r="M10" s="66">
        <f t="shared" si="7"/>
        <v>0</v>
      </c>
      <c r="N10" s="66">
        <f t="shared" si="7"/>
        <v>0</v>
      </c>
      <c r="O10" s="66">
        <f t="shared" si="7"/>
        <v>0</v>
      </c>
      <c r="P10" s="66">
        <f t="shared" si="7"/>
        <v>0</v>
      </c>
      <c r="Q10" s="67">
        <f t="shared" si="8"/>
        <v>0</v>
      </c>
      <c r="R10" s="69"/>
      <c r="S10" s="69"/>
    </row>
    <row r="11" spans="1:19" s="70" customFormat="1" ht="30" customHeight="1">
      <c r="A11" s="59"/>
      <c r="B11" s="71" t="s">
        <v>16</v>
      </c>
      <c r="C11" s="112"/>
      <c r="D11" s="114"/>
      <c r="E11" s="63">
        <f t="shared" si="1"/>
        <v>0</v>
      </c>
      <c r="F11" s="72"/>
      <c r="G11" s="63">
        <f t="shared" si="2"/>
        <v>0</v>
      </c>
      <c r="H11" s="63">
        <f t="shared" si="3"/>
        <v>0</v>
      </c>
      <c r="I11" s="20" t="str">
        <f t="shared" si="4"/>
        <v/>
      </c>
      <c r="J11" s="73"/>
      <c r="K11" s="63">
        <f t="shared" si="5"/>
        <v>0</v>
      </c>
      <c r="L11" s="66">
        <f t="shared" si="6"/>
        <v>0</v>
      </c>
      <c r="M11" s="66">
        <f t="shared" si="7"/>
        <v>0</v>
      </c>
      <c r="N11" s="66">
        <f t="shared" si="7"/>
        <v>0</v>
      </c>
      <c r="O11" s="66">
        <f t="shared" si="7"/>
        <v>0</v>
      </c>
      <c r="P11" s="66">
        <f t="shared" si="7"/>
        <v>0</v>
      </c>
      <c r="Q11" s="67">
        <f t="shared" si="8"/>
        <v>0</v>
      </c>
      <c r="R11" s="69"/>
      <c r="S11" s="69"/>
    </row>
    <row r="12" spans="1:19" s="70" customFormat="1" ht="30" customHeight="1">
      <c r="A12" s="59"/>
      <c r="B12" s="71" t="s">
        <v>17</v>
      </c>
      <c r="C12" s="112"/>
      <c r="D12" s="114"/>
      <c r="E12" s="63">
        <f t="shared" si="1"/>
        <v>0</v>
      </c>
      <c r="F12" s="72"/>
      <c r="G12" s="63">
        <f t="shared" si="2"/>
        <v>0</v>
      </c>
      <c r="H12" s="63">
        <f t="shared" si="3"/>
        <v>0</v>
      </c>
      <c r="I12" s="20" t="str">
        <f t="shared" si="4"/>
        <v/>
      </c>
      <c r="J12" s="73"/>
      <c r="K12" s="63">
        <f t="shared" si="5"/>
        <v>0</v>
      </c>
      <c r="L12" s="66">
        <f t="shared" si="6"/>
        <v>0</v>
      </c>
      <c r="M12" s="66">
        <f t="shared" si="7"/>
        <v>0</v>
      </c>
      <c r="N12" s="66">
        <f t="shared" si="7"/>
        <v>0</v>
      </c>
      <c r="O12" s="66">
        <f t="shared" si="7"/>
        <v>0</v>
      </c>
      <c r="P12" s="66">
        <f t="shared" si="7"/>
        <v>0</v>
      </c>
      <c r="Q12" s="67">
        <f t="shared" si="8"/>
        <v>0</v>
      </c>
      <c r="R12" s="69"/>
      <c r="S12" s="69"/>
    </row>
    <row r="13" spans="1:19" s="70" customFormat="1" ht="30" customHeight="1">
      <c r="A13" s="59"/>
      <c r="B13" s="71" t="s">
        <v>18</v>
      </c>
      <c r="C13" s="112"/>
      <c r="D13" s="114"/>
      <c r="E13" s="63">
        <f t="shared" si="1"/>
        <v>0</v>
      </c>
      <c r="F13" s="72"/>
      <c r="G13" s="63">
        <f t="shared" si="2"/>
        <v>0</v>
      </c>
      <c r="H13" s="63">
        <f t="shared" si="3"/>
        <v>0</v>
      </c>
      <c r="I13" s="20" t="str">
        <f t="shared" si="4"/>
        <v/>
      </c>
      <c r="J13" s="73"/>
      <c r="K13" s="63">
        <f t="shared" si="5"/>
        <v>0</v>
      </c>
      <c r="L13" s="66">
        <f t="shared" si="6"/>
        <v>0</v>
      </c>
      <c r="M13" s="66">
        <f t="shared" si="7"/>
        <v>0</v>
      </c>
      <c r="N13" s="66">
        <f t="shared" si="7"/>
        <v>0</v>
      </c>
      <c r="O13" s="66">
        <f t="shared" si="7"/>
        <v>0</v>
      </c>
      <c r="P13" s="66">
        <f t="shared" si="7"/>
        <v>0</v>
      </c>
      <c r="Q13" s="67">
        <f t="shared" si="8"/>
        <v>0</v>
      </c>
      <c r="R13" s="69"/>
      <c r="S13" s="69"/>
    </row>
    <row r="14" spans="1:19" s="70" customFormat="1" ht="30" customHeight="1">
      <c r="A14" s="59"/>
      <c r="B14" s="71" t="s">
        <v>19</v>
      </c>
      <c r="C14" s="112"/>
      <c r="D14" s="114"/>
      <c r="E14" s="63">
        <f t="shared" si="1"/>
        <v>0</v>
      </c>
      <c r="F14" s="72"/>
      <c r="G14" s="63">
        <f t="shared" si="2"/>
        <v>0</v>
      </c>
      <c r="H14" s="63">
        <f t="shared" si="3"/>
        <v>0</v>
      </c>
      <c r="I14" s="20" t="str">
        <f t="shared" si="4"/>
        <v/>
      </c>
      <c r="J14" s="73"/>
      <c r="K14" s="63">
        <f t="shared" si="5"/>
        <v>0</v>
      </c>
      <c r="L14" s="66">
        <f t="shared" si="6"/>
        <v>0</v>
      </c>
      <c r="M14" s="66">
        <f t="shared" si="7"/>
        <v>0</v>
      </c>
      <c r="N14" s="66">
        <f t="shared" si="7"/>
        <v>0</v>
      </c>
      <c r="O14" s="66">
        <f t="shared" si="7"/>
        <v>0</v>
      </c>
      <c r="P14" s="66">
        <f t="shared" si="7"/>
        <v>0</v>
      </c>
      <c r="Q14" s="67">
        <f t="shared" si="8"/>
        <v>0</v>
      </c>
      <c r="R14" s="69"/>
      <c r="S14" s="69"/>
    </row>
    <row r="15" spans="1:19" s="3" customFormat="1" ht="22.5" customHeight="1">
      <c r="D15" s="55"/>
      <c r="E15" s="55"/>
      <c r="F15" s="55"/>
      <c r="G15" s="55"/>
      <c r="H15" s="55"/>
      <c r="I15" s="55"/>
      <c r="J15" s="55"/>
      <c r="K15" s="55"/>
      <c r="L15" s="21"/>
      <c r="M15" s="21"/>
      <c r="N15" s="21"/>
      <c r="O15" s="21"/>
      <c r="P15" s="21"/>
      <c r="Q15" s="21"/>
      <c r="R15" s="4"/>
    </row>
    <row r="16" spans="1:19" s="4" customFormat="1">
      <c r="D16" s="24"/>
      <c r="E16" s="24"/>
      <c r="F16" s="24"/>
      <c r="G16" s="24"/>
      <c r="H16" s="24"/>
      <c r="I16" s="24"/>
      <c r="J16" s="24"/>
      <c r="K16" s="24"/>
      <c r="L16" s="21"/>
      <c r="M16" s="21"/>
      <c r="N16" s="21"/>
      <c r="O16" s="21"/>
      <c r="P16" s="21"/>
      <c r="Q16" s="21"/>
    </row>
    <row r="17" spans="4:17" s="4" customFormat="1">
      <c r="D17" s="24"/>
      <c r="E17" s="24"/>
      <c r="F17" s="24"/>
      <c r="G17" s="24"/>
      <c r="H17" s="24"/>
      <c r="I17" s="24"/>
      <c r="J17" s="24"/>
      <c r="K17" s="24"/>
      <c r="L17" s="21"/>
      <c r="M17" s="21"/>
      <c r="N17" s="21"/>
      <c r="O17" s="21"/>
      <c r="P17" s="21"/>
      <c r="Q17" s="21"/>
    </row>
    <row r="18" spans="4:17" s="4" customFormat="1">
      <c r="D18" s="24"/>
      <c r="E18" s="24"/>
      <c r="F18" s="24"/>
      <c r="G18" s="24"/>
      <c r="H18" s="24"/>
      <c r="I18" s="24"/>
      <c r="J18" s="24"/>
      <c r="K18" s="24"/>
      <c r="L18" s="21"/>
      <c r="M18" s="21"/>
      <c r="N18" s="21"/>
      <c r="O18" s="21"/>
      <c r="P18" s="21"/>
      <c r="Q18" s="21"/>
    </row>
    <row r="19" spans="4:17" s="4" customFormat="1">
      <c r="D19" s="24"/>
      <c r="E19" s="24"/>
      <c r="F19" s="24"/>
      <c r="G19" s="24"/>
      <c r="H19" s="24"/>
      <c r="I19" s="24"/>
      <c r="J19" s="24"/>
      <c r="K19" s="24"/>
      <c r="L19" s="21"/>
      <c r="M19" s="21"/>
      <c r="N19" s="21"/>
      <c r="O19" s="21"/>
      <c r="P19" s="21"/>
      <c r="Q19" s="21"/>
    </row>
    <row r="20" spans="4:17" s="4" customFormat="1">
      <c r="D20" s="24"/>
      <c r="E20" s="24"/>
      <c r="F20" s="24"/>
      <c r="G20" s="24"/>
      <c r="H20" s="24"/>
      <c r="I20" s="24"/>
      <c r="J20" s="24"/>
      <c r="K20" s="24"/>
      <c r="L20" s="21"/>
      <c r="M20" s="21"/>
      <c r="N20" s="21"/>
      <c r="O20" s="21"/>
      <c r="P20" s="21"/>
      <c r="Q20" s="21"/>
    </row>
    <row r="21" spans="4:17" s="4" customFormat="1">
      <c r="D21" s="24"/>
      <c r="E21" s="24"/>
      <c r="F21" s="24"/>
      <c r="G21" s="24"/>
      <c r="H21" s="24"/>
      <c r="I21" s="24"/>
      <c r="J21" s="24"/>
      <c r="K21" s="24"/>
      <c r="L21" s="21"/>
      <c r="M21" s="21"/>
      <c r="N21" s="21"/>
      <c r="O21" s="21"/>
      <c r="P21" s="21"/>
      <c r="Q21" s="21"/>
    </row>
    <row r="22" spans="4:17" s="4" customFormat="1">
      <c r="D22" s="24"/>
      <c r="E22" s="24"/>
      <c r="F22" s="24"/>
      <c r="G22" s="24"/>
      <c r="H22" s="24"/>
      <c r="I22" s="24"/>
      <c r="J22" s="24"/>
      <c r="K22" s="24"/>
      <c r="L22" s="21"/>
      <c r="M22" s="21"/>
      <c r="N22" s="21"/>
      <c r="O22" s="21"/>
      <c r="P22" s="21"/>
      <c r="Q22" s="21"/>
    </row>
    <row r="23" spans="4:17" s="4" customFormat="1">
      <c r="D23" s="24"/>
      <c r="E23" s="24"/>
      <c r="F23" s="24"/>
      <c r="G23" s="24"/>
      <c r="H23" s="24"/>
      <c r="I23" s="24"/>
      <c r="J23" s="24"/>
      <c r="K23" s="24"/>
      <c r="L23" s="21"/>
      <c r="M23" s="21"/>
      <c r="N23" s="21"/>
      <c r="O23" s="21"/>
      <c r="P23" s="21"/>
      <c r="Q23" s="21"/>
    </row>
    <row r="24" spans="4:17" s="4" customFormat="1">
      <c r="D24" s="24"/>
      <c r="E24" s="24"/>
      <c r="F24" s="24"/>
      <c r="G24" s="24"/>
      <c r="H24" s="24"/>
      <c r="I24" s="24"/>
      <c r="J24" s="24"/>
      <c r="K24" s="24"/>
      <c r="L24" s="21"/>
      <c r="M24" s="21"/>
      <c r="N24" s="21"/>
      <c r="O24" s="21"/>
      <c r="P24" s="21"/>
      <c r="Q24" s="21"/>
    </row>
    <row r="25" spans="4:17" s="4" customFormat="1">
      <c r="D25" s="24"/>
      <c r="E25" s="24"/>
      <c r="F25" s="24"/>
      <c r="G25" s="24"/>
      <c r="H25" s="24"/>
      <c r="I25" s="24"/>
      <c r="J25" s="24"/>
      <c r="K25" s="24"/>
      <c r="L25" s="21"/>
      <c r="M25" s="21"/>
      <c r="N25" s="21"/>
      <c r="O25" s="21"/>
      <c r="P25" s="21"/>
      <c r="Q25" s="21"/>
    </row>
    <row r="26" spans="4:17" s="4" customFormat="1">
      <c r="D26" s="24"/>
      <c r="E26" s="24"/>
      <c r="F26" s="24"/>
      <c r="G26" s="24"/>
      <c r="H26" s="24"/>
      <c r="I26" s="24"/>
      <c r="J26" s="24"/>
      <c r="K26" s="24"/>
      <c r="L26" s="21"/>
      <c r="M26" s="21"/>
      <c r="N26" s="21"/>
      <c r="O26" s="21"/>
      <c r="P26" s="21"/>
      <c r="Q26" s="21"/>
    </row>
    <row r="27" spans="4:17" s="4" customFormat="1">
      <c r="D27" s="24"/>
      <c r="E27" s="24"/>
      <c r="F27" s="24"/>
      <c r="G27" s="24"/>
      <c r="H27" s="24"/>
      <c r="I27" s="24"/>
      <c r="J27" s="24"/>
      <c r="K27" s="24"/>
      <c r="L27" s="21"/>
      <c r="M27" s="21"/>
      <c r="N27" s="21"/>
      <c r="O27" s="21"/>
      <c r="P27" s="21"/>
      <c r="Q27" s="21"/>
    </row>
    <row r="28" spans="4:17" s="4" customFormat="1">
      <c r="D28" s="24"/>
      <c r="E28" s="24"/>
      <c r="F28" s="24"/>
      <c r="G28" s="24"/>
      <c r="H28" s="24"/>
      <c r="I28" s="24"/>
      <c r="J28" s="24"/>
      <c r="K28" s="24"/>
      <c r="L28" s="21"/>
      <c r="M28" s="21"/>
      <c r="N28" s="21"/>
      <c r="O28" s="21"/>
      <c r="P28" s="21"/>
      <c r="Q28" s="21"/>
    </row>
    <row r="29" spans="4:17" s="4" customFormat="1">
      <c r="D29" s="24"/>
      <c r="E29" s="24"/>
      <c r="F29" s="24"/>
      <c r="G29" s="24"/>
      <c r="H29" s="24"/>
      <c r="I29" s="24"/>
      <c r="J29" s="24"/>
      <c r="K29" s="24"/>
      <c r="L29" s="21"/>
      <c r="M29" s="21"/>
      <c r="N29" s="21"/>
      <c r="O29" s="21"/>
      <c r="P29" s="21"/>
      <c r="Q29" s="21"/>
    </row>
    <row r="30" spans="4:17" s="4" customFormat="1">
      <c r="D30" s="24"/>
      <c r="E30" s="24"/>
      <c r="F30" s="24"/>
      <c r="G30" s="24"/>
      <c r="H30" s="24"/>
      <c r="I30" s="24"/>
      <c r="J30" s="24"/>
      <c r="K30" s="24"/>
      <c r="L30" s="21"/>
      <c r="M30" s="21"/>
      <c r="N30" s="21"/>
      <c r="O30" s="21"/>
      <c r="P30" s="21"/>
      <c r="Q30" s="21"/>
    </row>
    <row r="31" spans="4:17" s="4" customFormat="1">
      <c r="D31" s="24"/>
      <c r="E31" s="24"/>
      <c r="F31" s="24"/>
      <c r="G31" s="24"/>
      <c r="H31" s="24"/>
      <c r="I31" s="24"/>
      <c r="J31" s="24"/>
      <c r="K31" s="24"/>
      <c r="L31" s="21"/>
      <c r="M31" s="21"/>
      <c r="N31" s="21"/>
      <c r="O31" s="21"/>
      <c r="P31" s="21"/>
      <c r="Q31" s="21"/>
    </row>
    <row r="32" spans="4:17" s="4" customFormat="1">
      <c r="D32" s="24"/>
      <c r="E32" s="24"/>
      <c r="F32" s="24"/>
      <c r="G32" s="24"/>
      <c r="H32" s="24"/>
      <c r="I32" s="24"/>
      <c r="J32" s="24"/>
      <c r="K32" s="24"/>
      <c r="L32" s="21"/>
      <c r="M32" s="21"/>
      <c r="N32" s="21"/>
      <c r="O32" s="21"/>
      <c r="P32" s="21"/>
      <c r="Q32" s="21"/>
    </row>
    <row r="33" spans="4:17" s="4" customFormat="1">
      <c r="D33" s="24"/>
      <c r="E33" s="24"/>
      <c r="F33" s="24"/>
      <c r="G33" s="24"/>
      <c r="H33" s="24"/>
      <c r="I33" s="24"/>
      <c r="J33" s="24"/>
      <c r="K33" s="24"/>
      <c r="L33" s="21"/>
      <c r="M33" s="21"/>
      <c r="N33" s="21"/>
      <c r="O33" s="21"/>
      <c r="P33" s="21"/>
      <c r="Q33" s="21"/>
    </row>
    <row r="34" spans="4:17" s="4" customFormat="1">
      <c r="D34" s="24"/>
      <c r="E34" s="24"/>
      <c r="F34" s="24"/>
      <c r="G34" s="24"/>
      <c r="H34" s="24"/>
      <c r="I34" s="24"/>
      <c r="J34" s="24"/>
      <c r="K34" s="24"/>
      <c r="L34" s="21"/>
      <c r="M34" s="21"/>
      <c r="N34" s="21"/>
      <c r="O34" s="21"/>
      <c r="P34" s="21"/>
      <c r="Q34" s="21"/>
    </row>
    <row r="35" spans="4:17" s="4" customFormat="1">
      <c r="D35" s="24"/>
      <c r="E35" s="24"/>
      <c r="F35" s="24"/>
      <c r="G35" s="24"/>
      <c r="H35" s="24"/>
      <c r="I35" s="24"/>
      <c r="J35" s="24"/>
      <c r="K35" s="24"/>
      <c r="L35" s="21"/>
      <c r="M35" s="21"/>
      <c r="N35" s="21"/>
      <c r="O35" s="21"/>
      <c r="P35" s="21"/>
      <c r="Q35" s="21"/>
    </row>
    <row r="36" spans="4:17" s="4" customFormat="1">
      <c r="D36" s="24"/>
      <c r="E36" s="24"/>
      <c r="F36" s="24"/>
      <c r="G36" s="24"/>
      <c r="H36" s="24"/>
      <c r="I36" s="24"/>
      <c r="J36" s="24"/>
      <c r="K36" s="24"/>
      <c r="L36" s="21"/>
      <c r="M36" s="21"/>
      <c r="N36" s="21"/>
      <c r="O36" s="21"/>
      <c r="P36" s="21"/>
      <c r="Q36" s="21"/>
    </row>
    <row r="37" spans="4:17" s="4" customFormat="1">
      <c r="D37" s="24"/>
      <c r="E37" s="24"/>
      <c r="F37" s="24"/>
      <c r="G37" s="24"/>
      <c r="H37" s="24"/>
      <c r="I37" s="24"/>
      <c r="J37" s="24"/>
      <c r="K37" s="24"/>
      <c r="L37" s="21"/>
      <c r="M37" s="21"/>
      <c r="N37" s="21"/>
      <c r="O37" s="21"/>
      <c r="P37" s="21"/>
      <c r="Q37" s="21"/>
    </row>
    <row r="38" spans="4:17" s="4" customFormat="1">
      <c r="D38" s="24"/>
      <c r="E38" s="24"/>
      <c r="F38" s="24"/>
      <c r="G38" s="24"/>
      <c r="H38" s="24"/>
      <c r="I38" s="24"/>
      <c r="J38" s="24"/>
      <c r="K38" s="24"/>
      <c r="L38" s="21"/>
      <c r="M38" s="21"/>
      <c r="N38" s="21"/>
      <c r="O38" s="21"/>
      <c r="P38" s="21"/>
      <c r="Q38" s="21"/>
    </row>
    <row r="39" spans="4:17" s="4" customFormat="1">
      <c r="D39" s="24"/>
      <c r="E39" s="24"/>
      <c r="F39" s="24"/>
      <c r="G39" s="24"/>
      <c r="H39" s="24"/>
      <c r="I39" s="24"/>
      <c r="J39" s="24"/>
      <c r="K39" s="24"/>
      <c r="L39" s="21"/>
      <c r="M39" s="21"/>
      <c r="N39" s="21"/>
      <c r="O39" s="21"/>
      <c r="P39" s="21"/>
      <c r="Q39" s="21"/>
    </row>
    <row r="40" spans="4:17" s="4" customFormat="1">
      <c r="D40" s="24"/>
      <c r="E40" s="24"/>
      <c r="F40" s="24"/>
      <c r="G40" s="24"/>
      <c r="H40" s="24"/>
      <c r="I40" s="24"/>
      <c r="J40" s="24"/>
      <c r="K40" s="24"/>
      <c r="L40" s="21"/>
      <c r="M40" s="21"/>
      <c r="N40" s="21"/>
      <c r="O40" s="21"/>
      <c r="P40" s="21"/>
      <c r="Q40" s="21"/>
    </row>
    <row r="41" spans="4:17" s="4" customFormat="1">
      <c r="D41" s="24"/>
      <c r="E41" s="24"/>
      <c r="F41" s="24"/>
      <c r="G41" s="24"/>
      <c r="H41" s="24"/>
      <c r="I41" s="24"/>
      <c r="J41" s="24"/>
      <c r="K41" s="24"/>
      <c r="L41" s="21"/>
      <c r="M41" s="21"/>
      <c r="N41" s="21"/>
      <c r="O41" s="21"/>
      <c r="P41" s="21"/>
      <c r="Q41" s="21"/>
    </row>
    <row r="42" spans="4:17" s="4" customFormat="1">
      <c r="D42" s="24"/>
      <c r="E42" s="24"/>
      <c r="F42" s="24"/>
      <c r="G42" s="24"/>
      <c r="H42" s="24"/>
      <c r="I42" s="24"/>
      <c r="J42" s="24"/>
      <c r="K42" s="24"/>
      <c r="L42" s="21"/>
      <c r="M42" s="21"/>
      <c r="N42" s="21"/>
      <c r="O42" s="21"/>
      <c r="P42" s="21"/>
      <c r="Q42" s="21"/>
    </row>
    <row r="43" spans="4:17" s="4" customFormat="1">
      <c r="D43" s="24"/>
      <c r="E43" s="24"/>
      <c r="F43" s="24"/>
      <c r="G43" s="24"/>
      <c r="H43" s="24"/>
      <c r="I43" s="24"/>
      <c r="J43" s="24"/>
      <c r="K43" s="24"/>
      <c r="L43" s="21"/>
      <c r="M43" s="21"/>
      <c r="N43" s="21"/>
      <c r="O43" s="21"/>
      <c r="P43" s="21"/>
      <c r="Q43" s="21"/>
    </row>
    <row r="44" spans="4:17" s="4" customFormat="1">
      <c r="D44" s="24"/>
      <c r="E44" s="24"/>
      <c r="F44" s="24"/>
      <c r="G44" s="24"/>
      <c r="H44" s="24"/>
      <c r="I44" s="24"/>
      <c r="J44" s="24"/>
      <c r="K44" s="24"/>
      <c r="L44" s="21"/>
      <c r="M44" s="21"/>
      <c r="N44" s="21"/>
      <c r="O44" s="21"/>
      <c r="P44" s="21"/>
      <c r="Q44" s="21"/>
    </row>
    <row r="45" spans="4:17" s="4" customFormat="1">
      <c r="D45" s="24"/>
      <c r="E45" s="24"/>
      <c r="F45" s="24"/>
      <c r="G45" s="24"/>
      <c r="H45" s="24"/>
      <c r="I45" s="24"/>
      <c r="J45" s="24"/>
      <c r="K45" s="24"/>
      <c r="L45" s="21"/>
      <c r="M45" s="21"/>
      <c r="N45" s="21"/>
      <c r="O45" s="21"/>
      <c r="P45" s="21"/>
      <c r="Q45" s="21"/>
    </row>
    <row r="46" spans="4:17" s="4" customFormat="1">
      <c r="D46" s="24"/>
      <c r="E46" s="24"/>
      <c r="F46" s="24"/>
      <c r="G46" s="24"/>
      <c r="H46" s="24"/>
      <c r="I46" s="24"/>
      <c r="J46" s="24"/>
      <c r="K46" s="24"/>
      <c r="L46" s="21"/>
      <c r="M46" s="21"/>
      <c r="N46" s="21"/>
      <c r="O46" s="21"/>
      <c r="P46" s="21"/>
      <c r="Q46" s="21"/>
    </row>
    <row r="47" spans="4:17" s="4" customFormat="1">
      <c r="D47" s="24"/>
      <c r="E47" s="24"/>
      <c r="F47" s="24"/>
      <c r="G47" s="24"/>
      <c r="H47" s="24"/>
      <c r="I47" s="24"/>
      <c r="J47" s="24"/>
      <c r="K47" s="24"/>
      <c r="L47" s="21"/>
      <c r="M47" s="21"/>
      <c r="N47" s="21"/>
      <c r="O47" s="21"/>
      <c r="P47" s="21"/>
      <c r="Q47" s="21"/>
    </row>
    <row r="48" spans="4:17" s="4" customFormat="1">
      <c r="D48" s="24"/>
      <c r="E48" s="24"/>
      <c r="F48" s="24"/>
      <c r="G48" s="24"/>
      <c r="H48" s="24"/>
      <c r="I48" s="24"/>
      <c r="J48" s="24"/>
      <c r="K48" s="24"/>
      <c r="L48" s="21"/>
      <c r="M48" s="21"/>
      <c r="N48" s="21"/>
      <c r="O48" s="21"/>
      <c r="P48" s="21"/>
      <c r="Q48" s="21"/>
    </row>
    <row r="49" spans="4:17" s="4" customFormat="1">
      <c r="D49" s="24"/>
      <c r="E49" s="24"/>
      <c r="F49" s="24"/>
      <c r="G49" s="24"/>
      <c r="H49" s="24"/>
      <c r="I49" s="24"/>
      <c r="J49" s="24"/>
      <c r="K49" s="24"/>
      <c r="L49" s="21"/>
      <c r="M49" s="21"/>
      <c r="N49" s="21"/>
      <c r="O49" s="21"/>
      <c r="P49" s="21"/>
      <c r="Q49" s="21"/>
    </row>
    <row r="50" spans="4:17" s="4" customFormat="1">
      <c r="D50" s="24"/>
      <c r="E50" s="24"/>
      <c r="F50" s="24"/>
      <c r="G50" s="24"/>
      <c r="H50" s="24"/>
      <c r="I50" s="24"/>
      <c r="J50" s="24"/>
      <c r="K50" s="24"/>
      <c r="L50" s="21"/>
      <c r="M50" s="21"/>
      <c r="N50" s="21"/>
      <c r="O50" s="21"/>
      <c r="P50" s="21"/>
      <c r="Q50" s="21"/>
    </row>
    <row r="51" spans="4:17" s="4" customFormat="1">
      <c r="D51" s="24"/>
      <c r="E51" s="24"/>
      <c r="F51" s="24"/>
      <c r="G51" s="24"/>
      <c r="H51" s="24"/>
      <c r="I51" s="24"/>
      <c r="J51" s="24"/>
      <c r="K51" s="24"/>
      <c r="L51" s="21"/>
      <c r="M51" s="21"/>
      <c r="N51" s="21"/>
      <c r="O51" s="21"/>
      <c r="P51" s="21"/>
      <c r="Q51" s="21"/>
    </row>
    <row r="52" spans="4:17" s="4" customFormat="1">
      <c r="D52" s="24"/>
      <c r="E52" s="24"/>
      <c r="F52" s="24"/>
      <c r="G52" s="24"/>
      <c r="H52" s="24"/>
      <c r="I52" s="24"/>
      <c r="J52" s="24"/>
      <c r="K52" s="24"/>
      <c r="L52" s="21"/>
      <c r="M52" s="21"/>
      <c r="N52" s="21"/>
      <c r="O52" s="21"/>
      <c r="P52" s="21"/>
      <c r="Q52" s="21"/>
    </row>
    <row r="53" spans="4:17" s="4" customFormat="1">
      <c r="D53" s="24"/>
      <c r="E53" s="24"/>
      <c r="F53" s="24"/>
      <c r="G53" s="24"/>
      <c r="H53" s="24"/>
      <c r="I53" s="24"/>
      <c r="J53" s="24"/>
      <c r="K53" s="24"/>
      <c r="L53" s="21"/>
      <c r="M53" s="21"/>
      <c r="N53" s="21"/>
      <c r="O53" s="21"/>
      <c r="P53" s="21"/>
      <c r="Q53" s="21"/>
    </row>
    <row r="54" spans="4:17" s="4" customFormat="1">
      <c r="D54" s="24"/>
      <c r="E54" s="24"/>
      <c r="F54" s="24"/>
      <c r="G54" s="24"/>
      <c r="H54" s="24"/>
      <c r="I54" s="24"/>
      <c r="J54" s="24"/>
      <c r="K54" s="24"/>
      <c r="L54" s="21"/>
      <c r="M54" s="21"/>
      <c r="N54" s="21"/>
      <c r="O54" s="21"/>
      <c r="P54" s="21"/>
      <c r="Q54" s="21"/>
    </row>
    <row r="55" spans="4:17" s="4" customFormat="1">
      <c r="D55" s="24"/>
      <c r="E55" s="24"/>
      <c r="F55" s="24"/>
      <c r="G55" s="24"/>
      <c r="H55" s="24"/>
      <c r="I55" s="24"/>
      <c r="J55" s="24"/>
      <c r="K55" s="24"/>
      <c r="L55" s="21"/>
      <c r="M55" s="21"/>
      <c r="N55" s="21"/>
      <c r="O55" s="21"/>
      <c r="P55" s="21"/>
      <c r="Q55" s="21"/>
    </row>
    <row r="56" spans="4:17" s="4" customFormat="1">
      <c r="D56" s="24"/>
      <c r="E56" s="24"/>
      <c r="F56" s="24"/>
      <c r="G56" s="24"/>
      <c r="H56" s="24"/>
      <c r="I56" s="24"/>
      <c r="J56" s="24"/>
      <c r="K56" s="24"/>
      <c r="L56" s="21"/>
      <c r="M56" s="21"/>
      <c r="N56" s="21"/>
      <c r="O56" s="21"/>
      <c r="P56" s="21"/>
      <c r="Q56" s="21"/>
    </row>
    <row r="57" spans="4:17" s="4" customFormat="1">
      <c r="D57" s="24"/>
      <c r="E57" s="24"/>
      <c r="F57" s="24"/>
      <c r="G57" s="24"/>
      <c r="H57" s="24"/>
      <c r="I57" s="24"/>
      <c r="J57" s="24"/>
      <c r="K57" s="24"/>
      <c r="L57" s="21"/>
      <c r="M57" s="21"/>
      <c r="N57" s="21"/>
      <c r="O57" s="21"/>
      <c r="P57" s="21"/>
      <c r="Q57" s="21"/>
    </row>
    <row r="58" spans="4:17" s="4" customFormat="1">
      <c r="D58" s="24"/>
      <c r="E58" s="24"/>
      <c r="F58" s="24"/>
      <c r="G58" s="24"/>
      <c r="H58" s="24"/>
      <c r="I58" s="24"/>
      <c r="J58" s="24"/>
      <c r="K58" s="24"/>
      <c r="L58" s="21"/>
      <c r="M58" s="21"/>
      <c r="N58" s="21"/>
      <c r="O58" s="21"/>
      <c r="P58" s="21"/>
      <c r="Q58" s="21"/>
    </row>
    <row r="59" spans="4:17" s="4" customFormat="1">
      <c r="D59" s="24"/>
      <c r="E59" s="24"/>
      <c r="F59" s="24"/>
      <c r="G59" s="24"/>
      <c r="H59" s="24"/>
      <c r="I59" s="24"/>
      <c r="J59" s="24"/>
      <c r="K59" s="24"/>
      <c r="L59" s="21"/>
      <c r="M59" s="21"/>
      <c r="N59" s="21"/>
      <c r="O59" s="21"/>
      <c r="P59" s="21"/>
      <c r="Q59" s="21"/>
    </row>
    <row r="60" spans="4:17" s="4" customFormat="1">
      <c r="D60" s="24"/>
      <c r="E60" s="24"/>
      <c r="F60" s="24"/>
      <c r="G60" s="24"/>
      <c r="H60" s="24"/>
      <c r="I60" s="24"/>
      <c r="J60" s="24"/>
      <c r="K60" s="24"/>
      <c r="L60" s="21"/>
      <c r="M60" s="21"/>
      <c r="N60" s="21"/>
      <c r="O60" s="21"/>
      <c r="P60" s="21"/>
      <c r="Q60" s="21"/>
    </row>
    <row r="61" spans="4:17" s="4" customFormat="1">
      <c r="D61" s="24"/>
      <c r="E61" s="24"/>
      <c r="F61" s="24"/>
      <c r="G61" s="24"/>
      <c r="H61" s="24"/>
      <c r="I61" s="24"/>
      <c r="J61" s="24"/>
      <c r="K61" s="24"/>
      <c r="L61" s="21"/>
      <c r="M61" s="21"/>
      <c r="N61" s="21"/>
      <c r="O61" s="21"/>
      <c r="P61" s="21"/>
      <c r="Q61" s="21"/>
    </row>
    <row r="62" spans="4:17" s="4" customFormat="1">
      <c r="D62" s="24"/>
      <c r="E62" s="24"/>
      <c r="F62" s="24"/>
      <c r="G62" s="24"/>
      <c r="H62" s="24"/>
      <c r="I62" s="24"/>
      <c r="J62" s="24"/>
      <c r="K62" s="24"/>
      <c r="L62" s="21"/>
      <c r="M62" s="21"/>
      <c r="N62" s="21"/>
      <c r="O62" s="21"/>
      <c r="P62" s="21"/>
      <c r="Q62" s="21"/>
    </row>
    <row r="63" spans="4:17" s="4" customFormat="1">
      <c r="D63" s="24"/>
      <c r="E63" s="24"/>
      <c r="F63" s="24"/>
      <c r="G63" s="24"/>
      <c r="H63" s="24"/>
      <c r="I63" s="24"/>
      <c r="J63" s="24"/>
      <c r="K63" s="24"/>
      <c r="L63" s="21"/>
      <c r="M63" s="21"/>
      <c r="N63" s="21"/>
      <c r="O63" s="21"/>
      <c r="P63" s="21"/>
      <c r="Q63" s="21"/>
    </row>
    <row r="64" spans="4:17" s="4" customFormat="1">
      <c r="D64" s="24"/>
      <c r="E64" s="24"/>
      <c r="F64" s="24"/>
      <c r="G64" s="24"/>
      <c r="H64" s="24"/>
      <c r="I64" s="24"/>
      <c r="J64" s="24"/>
      <c r="K64" s="24"/>
      <c r="L64" s="21"/>
      <c r="M64" s="21"/>
      <c r="N64" s="21"/>
      <c r="O64" s="21"/>
      <c r="P64" s="21"/>
      <c r="Q64" s="21"/>
    </row>
    <row r="65" spans="4:17" s="4" customFormat="1">
      <c r="D65" s="24"/>
      <c r="E65" s="24"/>
      <c r="F65" s="24"/>
      <c r="G65" s="24"/>
      <c r="H65" s="24"/>
      <c r="I65" s="24"/>
      <c r="J65" s="24"/>
      <c r="K65" s="24"/>
      <c r="L65" s="21"/>
      <c r="M65" s="21"/>
      <c r="N65" s="21"/>
      <c r="O65" s="21"/>
      <c r="P65" s="21"/>
      <c r="Q65" s="21"/>
    </row>
    <row r="66" spans="4:17" s="4" customFormat="1">
      <c r="D66" s="24"/>
      <c r="E66" s="24"/>
      <c r="F66" s="24"/>
      <c r="G66" s="24"/>
      <c r="H66" s="24"/>
      <c r="I66" s="24"/>
      <c r="J66" s="24"/>
      <c r="K66" s="24"/>
      <c r="L66" s="21"/>
      <c r="M66" s="21"/>
      <c r="N66" s="21"/>
      <c r="O66" s="21"/>
      <c r="P66" s="21"/>
      <c r="Q66" s="21"/>
    </row>
    <row r="67" spans="4:17" s="4" customFormat="1">
      <c r="D67" s="24"/>
      <c r="E67" s="24"/>
      <c r="F67" s="24"/>
      <c r="G67" s="24"/>
      <c r="H67" s="24"/>
      <c r="I67" s="24"/>
      <c r="J67" s="24"/>
      <c r="K67" s="24"/>
      <c r="L67" s="21"/>
      <c r="M67" s="21"/>
      <c r="N67" s="21"/>
      <c r="O67" s="21"/>
      <c r="P67" s="21"/>
      <c r="Q67" s="21"/>
    </row>
    <row r="68" spans="4:17" s="4" customFormat="1">
      <c r="D68" s="24"/>
      <c r="E68" s="24"/>
      <c r="F68" s="24"/>
      <c r="G68" s="24"/>
      <c r="H68" s="24"/>
      <c r="I68" s="24"/>
      <c r="J68" s="24"/>
      <c r="K68" s="24"/>
      <c r="L68" s="21"/>
      <c r="M68" s="21"/>
      <c r="N68" s="21"/>
      <c r="O68" s="21"/>
      <c r="P68" s="21"/>
      <c r="Q68" s="21"/>
    </row>
    <row r="69" spans="4:17" s="4" customFormat="1">
      <c r="D69" s="24"/>
      <c r="E69" s="24"/>
      <c r="F69" s="24"/>
      <c r="G69" s="24"/>
      <c r="H69" s="24"/>
      <c r="I69" s="24"/>
      <c r="J69" s="24"/>
      <c r="K69" s="24"/>
      <c r="L69" s="21"/>
      <c r="M69" s="21"/>
      <c r="N69" s="21"/>
      <c r="O69" s="21"/>
      <c r="P69" s="21"/>
      <c r="Q69" s="21"/>
    </row>
    <row r="70" spans="4:17" s="4" customFormat="1">
      <c r="D70" s="24"/>
      <c r="E70" s="24"/>
      <c r="F70" s="24"/>
      <c r="G70" s="24"/>
      <c r="H70" s="24"/>
      <c r="I70" s="24"/>
      <c r="J70" s="24"/>
      <c r="K70" s="24"/>
      <c r="L70" s="21"/>
      <c r="M70" s="21"/>
      <c r="N70" s="21"/>
      <c r="O70" s="21"/>
      <c r="P70" s="21"/>
      <c r="Q70" s="21"/>
    </row>
    <row r="71" spans="4:17" s="4" customFormat="1">
      <c r="D71" s="24"/>
      <c r="E71" s="24"/>
      <c r="F71" s="24"/>
      <c r="G71" s="24"/>
      <c r="H71" s="24"/>
      <c r="I71" s="24"/>
      <c r="J71" s="24"/>
      <c r="K71" s="24"/>
      <c r="L71" s="21"/>
      <c r="M71" s="21"/>
      <c r="N71" s="21"/>
      <c r="O71" s="21"/>
      <c r="P71" s="21"/>
      <c r="Q71" s="21"/>
    </row>
    <row r="72" spans="4:17" s="4" customFormat="1">
      <c r="D72" s="24"/>
      <c r="E72" s="24"/>
      <c r="F72" s="24"/>
      <c r="G72" s="24"/>
      <c r="H72" s="24"/>
      <c r="I72" s="24"/>
      <c r="J72" s="24"/>
      <c r="K72" s="24"/>
      <c r="L72" s="21"/>
      <c r="M72" s="21"/>
      <c r="N72" s="21"/>
      <c r="O72" s="21"/>
      <c r="P72" s="21"/>
      <c r="Q72" s="21"/>
    </row>
    <row r="73" spans="4:17" s="4" customFormat="1">
      <c r="D73" s="24"/>
      <c r="E73" s="24"/>
      <c r="F73" s="24"/>
      <c r="G73" s="24"/>
      <c r="H73" s="24"/>
      <c r="I73" s="24"/>
      <c r="J73" s="24"/>
      <c r="K73" s="24"/>
      <c r="L73" s="21"/>
      <c r="M73" s="21"/>
      <c r="N73" s="21"/>
      <c r="O73" s="21"/>
      <c r="P73" s="21"/>
      <c r="Q73" s="21"/>
    </row>
    <row r="74" spans="4:17" s="4" customFormat="1">
      <c r="D74" s="24"/>
      <c r="E74" s="24"/>
      <c r="F74" s="24"/>
      <c r="G74" s="24"/>
      <c r="H74" s="24"/>
      <c r="I74" s="24"/>
      <c r="J74" s="24"/>
      <c r="K74" s="24"/>
      <c r="L74" s="21"/>
      <c r="M74" s="21"/>
      <c r="N74" s="21"/>
      <c r="O74" s="21"/>
      <c r="P74" s="21"/>
      <c r="Q74" s="21"/>
    </row>
    <row r="75" spans="4:17" s="4" customFormat="1">
      <c r="D75" s="24"/>
      <c r="E75" s="24"/>
      <c r="F75" s="24"/>
      <c r="G75" s="24"/>
      <c r="H75" s="24"/>
      <c r="I75" s="24"/>
      <c r="J75" s="24"/>
      <c r="K75" s="24"/>
      <c r="L75" s="21"/>
      <c r="M75" s="21"/>
      <c r="N75" s="21"/>
      <c r="O75" s="21"/>
      <c r="P75" s="21"/>
      <c r="Q75" s="21"/>
    </row>
    <row r="76" spans="4:17" s="4" customFormat="1">
      <c r="D76" s="24"/>
      <c r="E76" s="24"/>
      <c r="F76" s="24"/>
      <c r="G76" s="24"/>
      <c r="H76" s="24"/>
      <c r="I76" s="24"/>
      <c r="J76" s="24"/>
      <c r="K76" s="24"/>
      <c r="L76" s="21"/>
      <c r="M76" s="21"/>
      <c r="N76" s="21"/>
      <c r="O76" s="21"/>
      <c r="P76" s="21"/>
      <c r="Q76" s="21"/>
    </row>
    <row r="77" spans="4:17" s="4" customFormat="1">
      <c r="D77" s="24"/>
      <c r="E77" s="24"/>
      <c r="F77" s="24"/>
      <c r="G77" s="24"/>
      <c r="H77" s="24"/>
      <c r="I77" s="24"/>
      <c r="J77" s="24"/>
      <c r="K77" s="24"/>
      <c r="L77" s="21"/>
      <c r="M77" s="21"/>
      <c r="N77" s="21"/>
      <c r="O77" s="21"/>
      <c r="P77" s="21"/>
      <c r="Q77" s="21"/>
    </row>
    <row r="78" spans="4:17" s="4" customFormat="1">
      <c r="D78" s="24"/>
      <c r="E78" s="24"/>
      <c r="F78" s="24"/>
      <c r="G78" s="24"/>
      <c r="H78" s="24"/>
      <c r="I78" s="24"/>
      <c r="J78" s="24"/>
      <c r="K78" s="24"/>
      <c r="L78" s="21"/>
      <c r="M78" s="21"/>
      <c r="N78" s="21"/>
      <c r="O78" s="21"/>
      <c r="P78" s="21"/>
      <c r="Q78" s="21"/>
    </row>
    <row r="79" spans="4:17" s="4" customFormat="1">
      <c r="D79" s="24"/>
      <c r="E79" s="24"/>
      <c r="F79" s="24"/>
      <c r="G79" s="24"/>
      <c r="H79" s="24"/>
      <c r="I79" s="24"/>
      <c r="J79" s="24"/>
      <c r="K79" s="24"/>
      <c r="L79" s="21"/>
      <c r="M79" s="21"/>
      <c r="N79" s="21"/>
      <c r="O79" s="21"/>
      <c r="P79" s="21"/>
      <c r="Q79" s="21"/>
    </row>
    <row r="80" spans="4:17" s="4" customFormat="1">
      <c r="D80" s="24"/>
      <c r="E80" s="24"/>
      <c r="F80" s="24"/>
      <c r="G80" s="24"/>
      <c r="H80" s="24"/>
      <c r="I80" s="24"/>
      <c r="J80" s="24"/>
      <c r="K80" s="24"/>
      <c r="L80" s="21"/>
      <c r="M80" s="21"/>
      <c r="N80" s="21"/>
      <c r="O80" s="21"/>
      <c r="P80" s="21"/>
      <c r="Q80" s="21"/>
    </row>
    <row r="81" spans="4:17" s="4" customFormat="1">
      <c r="D81" s="24"/>
      <c r="E81" s="24"/>
      <c r="F81" s="24"/>
      <c r="G81" s="24"/>
      <c r="H81" s="24"/>
      <c r="I81" s="24"/>
      <c r="J81" s="24"/>
      <c r="K81" s="24"/>
      <c r="L81" s="21"/>
      <c r="M81" s="21"/>
      <c r="N81" s="21"/>
      <c r="O81" s="21"/>
      <c r="P81" s="21"/>
      <c r="Q81" s="21"/>
    </row>
    <row r="82" spans="4:17" s="4" customFormat="1">
      <c r="D82" s="24"/>
      <c r="E82" s="24"/>
      <c r="F82" s="24"/>
      <c r="G82" s="24"/>
      <c r="H82" s="24"/>
      <c r="I82" s="24"/>
      <c r="J82" s="24"/>
      <c r="K82" s="24"/>
      <c r="L82" s="21"/>
      <c r="M82" s="21"/>
      <c r="N82" s="21"/>
      <c r="O82" s="21"/>
      <c r="P82" s="21"/>
      <c r="Q82" s="21"/>
    </row>
    <row r="83" spans="4:17" s="4" customFormat="1">
      <c r="D83" s="24"/>
      <c r="E83" s="24"/>
      <c r="F83" s="24"/>
      <c r="G83" s="24"/>
      <c r="H83" s="24"/>
      <c r="I83" s="24"/>
      <c r="J83" s="24"/>
      <c r="K83" s="24"/>
      <c r="L83" s="21"/>
      <c r="M83" s="21"/>
      <c r="N83" s="21"/>
      <c r="O83" s="21"/>
      <c r="P83" s="21"/>
      <c r="Q83" s="21"/>
    </row>
    <row r="84" spans="4:17" s="4" customFormat="1">
      <c r="D84" s="24"/>
      <c r="E84" s="24"/>
      <c r="F84" s="24"/>
      <c r="G84" s="24"/>
      <c r="H84" s="24"/>
      <c r="I84" s="24"/>
      <c r="J84" s="24"/>
      <c r="K84" s="24"/>
      <c r="L84" s="21"/>
      <c r="M84" s="21"/>
      <c r="N84" s="21"/>
      <c r="O84" s="21"/>
      <c r="P84" s="21"/>
      <c r="Q84" s="21"/>
    </row>
    <row r="85" spans="4:17" s="4" customFormat="1">
      <c r="D85" s="24"/>
      <c r="E85" s="24"/>
      <c r="F85" s="24"/>
      <c r="G85" s="24"/>
      <c r="H85" s="24"/>
      <c r="I85" s="24"/>
      <c r="J85" s="24"/>
      <c r="K85" s="24"/>
      <c r="L85" s="21"/>
      <c r="M85" s="21"/>
      <c r="N85" s="21"/>
      <c r="O85" s="21"/>
      <c r="P85" s="21"/>
      <c r="Q85" s="21"/>
    </row>
    <row r="86" spans="4:17" s="4" customFormat="1">
      <c r="D86" s="24"/>
      <c r="E86" s="24"/>
      <c r="F86" s="24"/>
      <c r="G86" s="24"/>
      <c r="H86" s="24"/>
      <c r="I86" s="24"/>
      <c r="J86" s="24"/>
      <c r="K86" s="24"/>
      <c r="L86" s="21"/>
      <c r="M86" s="21"/>
      <c r="N86" s="21"/>
      <c r="O86" s="21"/>
      <c r="P86" s="21"/>
      <c r="Q86" s="21"/>
    </row>
    <row r="87" spans="4:17" s="4" customFormat="1">
      <c r="D87" s="24"/>
      <c r="E87" s="24"/>
      <c r="F87" s="24"/>
      <c r="G87" s="24"/>
      <c r="H87" s="24"/>
      <c r="I87" s="24"/>
      <c r="J87" s="24"/>
      <c r="K87" s="24"/>
      <c r="L87" s="21"/>
      <c r="M87" s="21"/>
      <c r="N87" s="21"/>
      <c r="O87" s="21"/>
      <c r="P87" s="21"/>
      <c r="Q87" s="21"/>
    </row>
    <row r="88" spans="4:17" s="4" customFormat="1">
      <c r="D88" s="24"/>
      <c r="E88" s="24"/>
      <c r="F88" s="24"/>
      <c r="G88" s="24"/>
      <c r="H88" s="24"/>
      <c r="I88" s="24"/>
      <c r="J88" s="24"/>
      <c r="K88" s="24"/>
      <c r="L88" s="21"/>
      <c r="M88" s="21"/>
      <c r="N88" s="21"/>
      <c r="O88" s="21"/>
      <c r="P88" s="21"/>
      <c r="Q88" s="21"/>
    </row>
    <row r="89" spans="4:17" s="4" customFormat="1">
      <c r="D89" s="24"/>
      <c r="E89" s="24"/>
      <c r="F89" s="24"/>
      <c r="G89" s="24"/>
      <c r="H89" s="24"/>
      <c r="I89" s="24"/>
      <c r="J89" s="24"/>
      <c r="K89" s="24"/>
      <c r="L89" s="21"/>
      <c r="M89" s="21"/>
      <c r="N89" s="21"/>
      <c r="O89" s="21"/>
      <c r="P89" s="21"/>
      <c r="Q89" s="21"/>
    </row>
    <row r="90" spans="4:17" s="4" customFormat="1">
      <c r="D90" s="24"/>
      <c r="E90" s="24"/>
      <c r="F90" s="24"/>
      <c r="G90" s="24"/>
      <c r="H90" s="24"/>
      <c r="I90" s="24"/>
      <c r="J90" s="24"/>
      <c r="K90" s="24"/>
      <c r="L90" s="21"/>
      <c r="M90" s="21"/>
      <c r="N90" s="21"/>
      <c r="O90" s="21"/>
      <c r="P90" s="21"/>
      <c r="Q90" s="21"/>
    </row>
    <row r="91" spans="4:17" s="4" customFormat="1">
      <c r="D91" s="24"/>
      <c r="E91" s="24"/>
      <c r="F91" s="24"/>
      <c r="G91" s="24"/>
      <c r="H91" s="24"/>
      <c r="I91" s="24"/>
      <c r="J91" s="24"/>
      <c r="K91" s="24"/>
      <c r="L91" s="21"/>
      <c r="M91" s="21"/>
      <c r="N91" s="21"/>
      <c r="O91" s="21"/>
      <c r="P91" s="21"/>
      <c r="Q91" s="21"/>
    </row>
    <row r="92" spans="4:17" s="4" customFormat="1">
      <c r="D92" s="24"/>
      <c r="E92" s="24"/>
      <c r="F92" s="24"/>
      <c r="G92" s="24"/>
      <c r="H92" s="24"/>
      <c r="I92" s="24"/>
      <c r="J92" s="24"/>
      <c r="K92" s="24"/>
      <c r="L92" s="21"/>
      <c r="M92" s="21"/>
      <c r="N92" s="21"/>
      <c r="O92" s="21"/>
      <c r="P92" s="21"/>
      <c r="Q92" s="21"/>
    </row>
    <row r="93" spans="4:17" s="4" customFormat="1">
      <c r="D93" s="24"/>
      <c r="E93" s="24"/>
      <c r="F93" s="24"/>
      <c r="G93" s="24"/>
      <c r="H93" s="24"/>
      <c r="I93" s="24"/>
      <c r="J93" s="24"/>
      <c r="K93" s="24"/>
      <c r="L93" s="21"/>
      <c r="M93" s="21"/>
      <c r="N93" s="21"/>
      <c r="O93" s="21"/>
      <c r="P93" s="21"/>
      <c r="Q93" s="21"/>
    </row>
    <row r="94" spans="4:17" s="4" customFormat="1">
      <c r="D94" s="24"/>
      <c r="E94" s="24"/>
      <c r="F94" s="24"/>
      <c r="G94" s="24"/>
      <c r="H94" s="24"/>
      <c r="I94" s="24"/>
      <c r="J94" s="24"/>
      <c r="K94" s="24"/>
      <c r="L94" s="21"/>
      <c r="M94" s="21"/>
      <c r="N94" s="21"/>
      <c r="O94" s="21"/>
      <c r="P94" s="21"/>
      <c r="Q94" s="21"/>
    </row>
    <row r="95" spans="4:17" s="4" customFormat="1">
      <c r="D95" s="24"/>
      <c r="E95" s="24"/>
      <c r="F95" s="24"/>
      <c r="G95" s="24"/>
      <c r="H95" s="24"/>
      <c r="I95" s="24"/>
      <c r="J95" s="24"/>
      <c r="K95" s="24"/>
      <c r="L95" s="21"/>
      <c r="M95" s="21"/>
      <c r="N95" s="21"/>
      <c r="O95" s="21"/>
      <c r="P95" s="21"/>
      <c r="Q95" s="21"/>
    </row>
    <row r="96" spans="4:17" s="4" customFormat="1">
      <c r="D96" s="24"/>
      <c r="E96" s="24"/>
      <c r="F96" s="24"/>
      <c r="G96" s="24"/>
      <c r="H96" s="24"/>
      <c r="I96" s="24"/>
      <c r="J96" s="24"/>
      <c r="K96" s="24"/>
      <c r="L96" s="21"/>
      <c r="M96" s="21"/>
      <c r="N96" s="21"/>
      <c r="O96" s="21"/>
      <c r="P96" s="21"/>
      <c r="Q96" s="21"/>
    </row>
    <row r="97" spans="4:17" s="4" customFormat="1">
      <c r="D97" s="24"/>
      <c r="E97" s="24"/>
      <c r="F97" s="24"/>
      <c r="G97" s="24"/>
      <c r="H97" s="24"/>
      <c r="I97" s="24"/>
      <c r="J97" s="24"/>
      <c r="K97" s="24"/>
      <c r="L97" s="21"/>
      <c r="M97" s="21"/>
      <c r="N97" s="21"/>
      <c r="O97" s="21"/>
      <c r="P97" s="21"/>
      <c r="Q97" s="21"/>
    </row>
    <row r="98" spans="4:17" s="4" customFormat="1">
      <c r="D98" s="24"/>
      <c r="E98" s="24"/>
      <c r="F98" s="24"/>
      <c r="G98" s="24"/>
      <c r="H98" s="24"/>
      <c r="I98" s="24"/>
      <c r="J98" s="24"/>
      <c r="K98" s="24"/>
      <c r="L98" s="21"/>
      <c r="M98" s="21"/>
      <c r="N98" s="21"/>
      <c r="O98" s="21"/>
      <c r="P98" s="21"/>
      <c r="Q98" s="21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5"/>
  <sheetViews>
    <sheetView showGridLines="0" topLeftCell="A16" zoomScale="85" zoomScaleNormal="85" workbookViewId="0"/>
  </sheetViews>
  <sheetFormatPr defaultRowHeight="14.4"/>
  <cols>
    <col min="2" max="2" width="39" customWidth="1"/>
    <col min="3" max="3" width="27.88671875" customWidth="1"/>
    <col min="4" max="8" width="27.88671875" style="19" customWidth="1"/>
    <col min="9" max="9" width="9.109375" style="4"/>
  </cols>
  <sheetData>
    <row r="1" spans="1:9" s="100" customFormat="1" ht="14.25" customHeight="1">
      <c r="A1" s="99"/>
      <c r="D1" s="106"/>
      <c r="E1" s="107"/>
      <c r="F1" s="107"/>
      <c r="G1" s="107"/>
      <c r="H1" s="107"/>
      <c r="I1" s="108"/>
    </row>
    <row r="2" spans="1:9" s="98" customFormat="1" ht="14.25" customHeight="1" thickBot="1">
      <c r="A2" s="101"/>
      <c r="D2" s="109"/>
      <c r="E2" s="110"/>
      <c r="F2" s="110"/>
      <c r="G2" s="110"/>
      <c r="H2" s="110"/>
      <c r="I2" s="104"/>
    </row>
    <row r="3" spans="1:9" ht="10.5" customHeight="1" thickBot="1"/>
    <row r="4" spans="1:9" s="2" customFormat="1" ht="25.5" customHeight="1" thickBot="1">
      <c r="B4" s="96" t="s">
        <v>9</v>
      </c>
      <c r="C4" s="96" t="s">
        <v>40</v>
      </c>
      <c r="D4" s="96">
        <v>2015</v>
      </c>
      <c r="E4" s="96">
        <v>2016</v>
      </c>
      <c r="F4" s="96">
        <v>2017</v>
      </c>
      <c r="G4" s="96">
        <v>2018</v>
      </c>
      <c r="H4" s="96">
        <v>2019</v>
      </c>
      <c r="I4" s="21"/>
    </row>
    <row r="5" spans="1:9" s="75" customFormat="1" ht="9" customHeight="1">
      <c r="B5" s="76"/>
      <c r="C5" s="76"/>
      <c r="D5" s="76"/>
      <c r="E5" s="76"/>
      <c r="F5" s="76"/>
      <c r="G5" s="76"/>
      <c r="H5" s="76"/>
      <c r="I5" s="77"/>
    </row>
    <row r="6" spans="1:9" s="75" customFormat="1" ht="24" customHeight="1">
      <c r="B6" s="82" t="s">
        <v>41</v>
      </c>
      <c r="C6" s="85">
        <f>C7+C20</f>
        <v>0</v>
      </c>
      <c r="D6" s="85">
        <f t="shared" ref="D6:H6" si="0">D7+D20</f>
        <v>0</v>
      </c>
      <c r="E6" s="85">
        <f t="shared" si="0"/>
        <v>0</v>
      </c>
      <c r="F6" s="85">
        <f t="shared" si="0"/>
        <v>0</v>
      </c>
      <c r="G6" s="85">
        <f t="shared" si="0"/>
        <v>0</v>
      </c>
      <c r="H6" s="85">
        <f t="shared" si="0"/>
        <v>0</v>
      </c>
      <c r="I6" s="77"/>
    </row>
    <row r="7" spans="1:9" s="70" customFormat="1" ht="25.5" customHeight="1">
      <c r="A7" s="59"/>
      <c r="B7" s="79" t="s">
        <v>42</v>
      </c>
      <c r="C7" s="80">
        <f>SUM(C8:C19)</f>
        <v>0</v>
      </c>
      <c r="D7" s="81"/>
      <c r="E7" s="81"/>
      <c r="F7" s="81"/>
      <c r="G7" s="81"/>
      <c r="H7" s="81"/>
      <c r="I7" s="69"/>
    </row>
    <row r="8" spans="1:9" s="70" customFormat="1" ht="18" customHeight="1">
      <c r="A8" s="59"/>
      <c r="B8" s="78">
        <f>INVESTIMENTOS!C6</f>
        <v>0</v>
      </c>
      <c r="C8" s="61">
        <f>INVESTIMENTOS!D6</f>
        <v>0</v>
      </c>
      <c r="D8" s="62" t="s">
        <v>43</v>
      </c>
      <c r="E8" s="62" t="s">
        <v>43</v>
      </c>
      <c r="F8" s="62" t="s">
        <v>43</v>
      </c>
      <c r="G8" s="62" t="s">
        <v>43</v>
      </c>
      <c r="H8" s="62" t="s">
        <v>43</v>
      </c>
      <c r="I8" s="69"/>
    </row>
    <row r="9" spans="1:9" s="70" customFormat="1" ht="18" customHeight="1">
      <c r="A9" s="59"/>
      <c r="B9" s="78">
        <f>INVESTIMENTOS!C7</f>
        <v>0</v>
      </c>
      <c r="C9" s="61">
        <f>INVESTIMENTOS!D7</f>
        <v>0</v>
      </c>
      <c r="D9" s="62" t="s">
        <v>43</v>
      </c>
      <c r="E9" s="62" t="s">
        <v>43</v>
      </c>
      <c r="F9" s="62" t="s">
        <v>43</v>
      </c>
      <c r="G9" s="62" t="s">
        <v>43</v>
      </c>
      <c r="H9" s="62" t="s">
        <v>43</v>
      </c>
      <c r="I9" s="69"/>
    </row>
    <row r="10" spans="1:9" s="70" customFormat="1" ht="18" customHeight="1">
      <c r="A10" s="59"/>
      <c r="B10" s="78">
        <f>INVESTIMENTOS!C8</f>
        <v>0</v>
      </c>
      <c r="C10" s="61">
        <f>INVESTIMENTOS!D8</f>
        <v>0</v>
      </c>
      <c r="D10" s="62" t="s">
        <v>43</v>
      </c>
      <c r="E10" s="62" t="s">
        <v>43</v>
      </c>
      <c r="F10" s="62" t="s">
        <v>43</v>
      </c>
      <c r="G10" s="62" t="s">
        <v>43</v>
      </c>
      <c r="H10" s="62" t="s">
        <v>43</v>
      </c>
      <c r="I10" s="69"/>
    </row>
    <row r="11" spans="1:9" s="70" customFormat="1" ht="18" customHeight="1">
      <c r="A11" s="59"/>
      <c r="B11" s="78">
        <f>INVESTIMENTOS!C9</f>
        <v>0</v>
      </c>
      <c r="C11" s="61">
        <f>INVESTIMENTOS!D9</f>
        <v>0</v>
      </c>
      <c r="D11" s="62" t="s">
        <v>43</v>
      </c>
      <c r="E11" s="62" t="s">
        <v>43</v>
      </c>
      <c r="F11" s="62" t="s">
        <v>43</v>
      </c>
      <c r="G11" s="62" t="s">
        <v>43</v>
      </c>
      <c r="H11" s="62" t="s">
        <v>43</v>
      </c>
      <c r="I11" s="69"/>
    </row>
    <row r="12" spans="1:9" s="70" customFormat="1" ht="18" customHeight="1">
      <c r="A12" s="59"/>
      <c r="B12" s="78">
        <f>INVESTIMENTOS!C10</f>
        <v>0</v>
      </c>
      <c r="C12" s="61">
        <f>INVESTIMENTOS!D10</f>
        <v>0</v>
      </c>
      <c r="D12" s="62" t="s">
        <v>43</v>
      </c>
      <c r="E12" s="62" t="s">
        <v>43</v>
      </c>
      <c r="F12" s="62" t="s">
        <v>43</v>
      </c>
      <c r="G12" s="62" t="s">
        <v>43</v>
      </c>
      <c r="H12" s="62" t="s">
        <v>43</v>
      </c>
      <c r="I12" s="69"/>
    </row>
    <row r="13" spans="1:9" s="70" customFormat="1" ht="18" customHeight="1">
      <c r="A13" s="59"/>
      <c r="B13" s="78">
        <f>INVESTIMENTOS!C11</f>
        <v>0</v>
      </c>
      <c r="C13" s="61">
        <f>INVESTIMENTOS!D11</f>
        <v>0</v>
      </c>
      <c r="D13" s="62" t="s">
        <v>43</v>
      </c>
      <c r="E13" s="62" t="s">
        <v>43</v>
      </c>
      <c r="F13" s="62" t="s">
        <v>43</v>
      </c>
      <c r="G13" s="62" t="s">
        <v>43</v>
      </c>
      <c r="H13" s="62" t="s">
        <v>43</v>
      </c>
      <c r="I13" s="69"/>
    </row>
    <row r="14" spans="1:9" s="70" customFormat="1" ht="18" customHeight="1">
      <c r="A14" s="59"/>
      <c r="B14" s="78">
        <f>INVESTIMENTOS!C12</f>
        <v>0</v>
      </c>
      <c r="C14" s="61">
        <f>INVESTIMENTOS!D12</f>
        <v>0</v>
      </c>
      <c r="D14" s="62" t="s">
        <v>43</v>
      </c>
      <c r="E14" s="62" t="s">
        <v>43</v>
      </c>
      <c r="F14" s="62" t="s">
        <v>43</v>
      </c>
      <c r="G14" s="62" t="s">
        <v>43</v>
      </c>
      <c r="H14" s="62" t="s">
        <v>43</v>
      </c>
      <c r="I14" s="69"/>
    </row>
    <row r="15" spans="1:9" s="70" customFormat="1" ht="18" customHeight="1">
      <c r="A15" s="59"/>
      <c r="B15" s="78">
        <f>INVESTIMENTOS!C13</f>
        <v>0</v>
      </c>
      <c r="C15" s="61">
        <f>INVESTIMENTOS!D13</f>
        <v>0</v>
      </c>
      <c r="D15" s="62" t="s">
        <v>43</v>
      </c>
      <c r="E15" s="62" t="s">
        <v>43</v>
      </c>
      <c r="F15" s="62" t="s">
        <v>43</v>
      </c>
      <c r="G15" s="62" t="s">
        <v>43</v>
      </c>
      <c r="H15" s="62" t="s">
        <v>43</v>
      </c>
      <c r="I15" s="69"/>
    </row>
    <row r="16" spans="1:9" s="70" customFormat="1" ht="18" customHeight="1">
      <c r="A16" s="59"/>
      <c r="B16" s="78">
        <f>INVESTIMENTOS!C14</f>
        <v>0</v>
      </c>
      <c r="C16" s="61">
        <f>INVESTIMENTOS!D14</f>
        <v>0</v>
      </c>
      <c r="D16" s="62" t="s">
        <v>43</v>
      </c>
      <c r="E16" s="62" t="s">
        <v>43</v>
      </c>
      <c r="F16" s="62" t="s">
        <v>43</v>
      </c>
      <c r="G16" s="62" t="s">
        <v>43</v>
      </c>
      <c r="H16" s="62" t="s">
        <v>43</v>
      </c>
      <c r="I16" s="69"/>
    </row>
    <row r="17" spans="1:9" s="3" customFormat="1" ht="18" customHeight="1">
      <c r="B17" s="78">
        <f>INVESTIMENTOS!C15</f>
        <v>0</v>
      </c>
      <c r="C17" s="61">
        <f>INVESTIMENTOS!D15</f>
        <v>0</v>
      </c>
      <c r="D17" s="62" t="s">
        <v>43</v>
      </c>
      <c r="E17" s="62" t="s">
        <v>43</v>
      </c>
      <c r="F17" s="62" t="s">
        <v>43</v>
      </c>
      <c r="G17" s="62" t="s">
        <v>43</v>
      </c>
      <c r="H17" s="62" t="s">
        <v>43</v>
      </c>
    </row>
    <row r="18" spans="1:9" s="4" customFormat="1" ht="18" customHeight="1">
      <c r="B18" s="78">
        <f>INVESTIMENTOS!C16</f>
        <v>0</v>
      </c>
      <c r="C18" s="61">
        <f>INVESTIMENTOS!D16</f>
        <v>0</v>
      </c>
      <c r="D18" s="62" t="s">
        <v>43</v>
      </c>
      <c r="E18" s="62" t="s">
        <v>43</v>
      </c>
      <c r="F18" s="62" t="s">
        <v>43</v>
      </c>
      <c r="G18" s="62" t="s">
        <v>43</v>
      </c>
      <c r="H18" s="62" t="s">
        <v>43</v>
      </c>
    </row>
    <row r="19" spans="1:9" s="4" customFormat="1" ht="18" customHeight="1">
      <c r="B19" s="78">
        <f>INVESTIMENTOS!C17</f>
        <v>0</v>
      </c>
      <c r="C19" s="61">
        <f>INVESTIMENTOS!D17</f>
        <v>0</v>
      </c>
      <c r="D19" s="62" t="s">
        <v>43</v>
      </c>
      <c r="E19" s="62" t="s">
        <v>43</v>
      </c>
      <c r="F19" s="62" t="s">
        <v>43</v>
      </c>
      <c r="G19" s="62" t="s">
        <v>43</v>
      </c>
      <c r="H19" s="62" t="s">
        <v>43</v>
      </c>
    </row>
    <row r="20" spans="1:9" s="70" customFormat="1" ht="25.5" customHeight="1">
      <c r="A20" s="59"/>
      <c r="B20" s="79" t="s">
        <v>44</v>
      </c>
      <c r="C20" s="80">
        <f>SUM(C21:C28)</f>
        <v>0</v>
      </c>
      <c r="D20" s="80">
        <f t="shared" ref="D20:H20" si="1">SUM(D21:D28)</f>
        <v>0</v>
      </c>
      <c r="E20" s="80">
        <f t="shared" si="1"/>
        <v>0</v>
      </c>
      <c r="F20" s="80">
        <f t="shared" si="1"/>
        <v>0</v>
      </c>
      <c r="G20" s="80">
        <f t="shared" si="1"/>
        <v>0</v>
      </c>
      <c r="H20" s="80">
        <f t="shared" si="1"/>
        <v>0</v>
      </c>
      <c r="I20" s="69"/>
    </row>
    <row r="21" spans="1:9" s="70" customFormat="1" ht="18" customHeight="1">
      <c r="A21" s="59"/>
      <c r="B21" s="78">
        <f>INVESTIMENTOS!C21</f>
        <v>0</v>
      </c>
      <c r="C21" s="83" t="s">
        <v>43</v>
      </c>
      <c r="D21" s="84">
        <f>INVESTIMENTOS!D21</f>
        <v>0</v>
      </c>
      <c r="E21" s="84">
        <f>INVESTIMENTOS!E21</f>
        <v>0</v>
      </c>
      <c r="F21" s="84">
        <f>INVESTIMENTOS!F21</f>
        <v>0</v>
      </c>
      <c r="G21" s="84">
        <f>INVESTIMENTOS!G21</f>
        <v>0</v>
      </c>
      <c r="H21" s="84">
        <f>INVESTIMENTOS!H21</f>
        <v>0</v>
      </c>
      <c r="I21" s="69"/>
    </row>
    <row r="22" spans="1:9" s="70" customFormat="1" ht="18" customHeight="1">
      <c r="A22" s="59"/>
      <c r="B22" s="78">
        <f>INVESTIMENTOS!C22</f>
        <v>0</v>
      </c>
      <c r="C22" s="83" t="s">
        <v>43</v>
      </c>
      <c r="D22" s="84">
        <f>INVESTIMENTOS!D22</f>
        <v>0</v>
      </c>
      <c r="E22" s="84">
        <f>INVESTIMENTOS!E22</f>
        <v>0</v>
      </c>
      <c r="F22" s="84">
        <f>INVESTIMENTOS!F22</f>
        <v>0</v>
      </c>
      <c r="G22" s="84">
        <f>INVESTIMENTOS!G22</f>
        <v>0</v>
      </c>
      <c r="H22" s="84">
        <f>INVESTIMENTOS!H22</f>
        <v>0</v>
      </c>
      <c r="I22" s="69"/>
    </row>
    <row r="23" spans="1:9" s="70" customFormat="1" ht="18" customHeight="1">
      <c r="A23" s="59"/>
      <c r="B23" s="78">
        <f>INVESTIMENTOS!C23</f>
        <v>0</v>
      </c>
      <c r="C23" s="83" t="s">
        <v>43</v>
      </c>
      <c r="D23" s="84">
        <f>INVESTIMENTOS!D23</f>
        <v>0</v>
      </c>
      <c r="E23" s="84">
        <f>INVESTIMENTOS!E23</f>
        <v>0</v>
      </c>
      <c r="F23" s="84">
        <f>INVESTIMENTOS!F23</f>
        <v>0</v>
      </c>
      <c r="G23" s="84">
        <f>INVESTIMENTOS!G23</f>
        <v>0</v>
      </c>
      <c r="H23" s="84">
        <f>INVESTIMENTOS!H23</f>
        <v>0</v>
      </c>
      <c r="I23" s="69"/>
    </row>
    <row r="24" spans="1:9" s="70" customFormat="1" ht="18" customHeight="1">
      <c r="A24" s="59"/>
      <c r="B24" s="78">
        <f>INVESTIMENTOS!C24</f>
        <v>0</v>
      </c>
      <c r="C24" s="83" t="s">
        <v>43</v>
      </c>
      <c r="D24" s="84">
        <f>INVESTIMENTOS!D24</f>
        <v>0</v>
      </c>
      <c r="E24" s="84">
        <f>INVESTIMENTOS!E24</f>
        <v>0</v>
      </c>
      <c r="F24" s="84">
        <f>INVESTIMENTOS!F24</f>
        <v>0</v>
      </c>
      <c r="G24" s="84">
        <f>INVESTIMENTOS!G24</f>
        <v>0</v>
      </c>
      <c r="H24" s="84">
        <f>INVESTIMENTOS!H24</f>
        <v>0</v>
      </c>
      <c r="I24" s="69"/>
    </row>
    <row r="25" spans="1:9" s="70" customFormat="1" ht="18" customHeight="1">
      <c r="A25" s="59"/>
      <c r="B25" s="78">
        <f>INVESTIMENTOS!C25</f>
        <v>0</v>
      </c>
      <c r="C25" s="83" t="s">
        <v>43</v>
      </c>
      <c r="D25" s="84">
        <f>INVESTIMENTOS!D25</f>
        <v>0</v>
      </c>
      <c r="E25" s="84">
        <f>INVESTIMENTOS!E25</f>
        <v>0</v>
      </c>
      <c r="F25" s="84">
        <f>INVESTIMENTOS!F25</f>
        <v>0</v>
      </c>
      <c r="G25" s="84">
        <f>INVESTIMENTOS!G25</f>
        <v>0</v>
      </c>
      <c r="H25" s="84">
        <f>INVESTIMENTOS!H25</f>
        <v>0</v>
      </c>
      <c r="I25" s="69"/>
    </row>
    <row r="26" spans="1:9" s="70" customFormat="1" ht="18" customHeight="1">
      <c r="A26" s="59"/>
      <c r="B26" s="78">
        <f>INVESTIMENTOS!C26</f>
        <v>0</v>
      </c>
      <c r="C26" s="83" t="s">
        <v>43</v>
      </c>
      <c r="D26" s="84">
        <f>INVESTIMENTOS!D26</f>
        <v>0</v>
      </c>
      <c r="E26" s="84">
        <f>INVESTIMENTOS!E26</f>
        <v>0</v>
      </c>
      <c r="F26" s="84">
        <f>INVESTIMENTOS!F26</f>
        <v>0</v>
      </c>
      <c r="G26" s="84">
        <f>INVESTIMENTOS!G26</f>
        <v>0</v>
      </c>
      <c r="H26" s="84">
        <f>INVESTIMENTOS!H26</f>
        <v>0</v>
      </c>
      <c r="I26" s="69"/>
    </row>
    <row r="27" spans="1:9" s="70" customFormat="1" ht="18" customHeight="1">
      <c r="A27" s="59"/>
      <c r="B27" s="78">
        <f>INVESTIMENTOS!C27</f>
        <v>0</v>
      </c>
      <c r="C27" s="83" t="s">
        <v>43</v>
      </c>
      <c r="D27" s="84">
        <f>INVESTIMENTOS!D27</f>
        <v>0</v>
      </c>
      <c r="E27" s="84">
        <f>INVESTIMENTOS!E27</f>
        <v>0</v>
      </c>
      <c r="F27" s="84">
        <f>INVESTIMENTOS!F27</f>
        <v>0</v>
      </c>
      <c r="G27" s="84">
        <f>INVESTIMENTOS!G27</f>
        <v>0</v>
      </c>
      <c r="H27" s="84">
        <f>INVESTIMENTOS!H27</f>
        <v>0</v>
      </c>
      <c r="I27" s="69"/>
    </row>
    <row r="28" spans="1:9" s="70" customFormat="1" ht="18" customHeight="1">
      <c r="A28" s="59"/>
      <c r="B28" s="78">
        <f>INVESTIMENTOS!C28</f>
        <v>0</v>
      </c>
      <c r="C28" s="83" t="s">
        <v>43</v>
      </c>
      <c r="D28" s="84">
        <f>INVESTIMENTOS!D28</f>
        <v>0</v>
      </c>
      <c r="E28" s="84">
        <f>INVESTIMENTOS!E28</f>
        <v>0</v>
      </c>
      <c r="F28" s="84">
        <f>INVESTIMENTOS!F28</f>
        <v>0</v>
      </c>
      <c r="G28" s="84">
        <f>INVESTIMENTOS!G28</f>
        <v>0</v>
      </c>
      <c r="H28" s="84">
        <f>INVESTIMENTOS!H28</f>
        <v>0</v>
      </c>
      <c r="I28" s="69"/>
    </row>
    <row r="29" spans="1:9" s="4" customFormat="1">
      <c r="D29" s="24"/>
      <c r="E29" s="24"/>
      <c r="F29" s="24"/>
      <c r="G29" s="24"/>
      <c r="H29" s="24"/>
    </row>
    <row r="30" spans="1:9" s="75" customFormat="1" ht="24" customHeight="1">
      <c r="B30" s="82" t="s">
        <v>45</v>
      </c>
      <c r="C30" s="85">
        <f>C31+C44</f>
        <v>0</v>
      </c>
      <c r="D30" s="85">
        <f>D31+D44</f>
        <v>0</v>
      </c>
      <c r="E30" s="85">
        <f t="shared" ref="E30" si="2">E31+E44</f>
        <v>0</v>
      </c>
      <c r="F30" s="85">
        <f t="shared" ref="F30" si="3">F31+F44</f>
        <v>0</v>
      </c>
      <c r="G30" s="85">
        <f t="shared" ref="G30" si="4">G31+G44</f>
        <v>0</v>
      </c>
      <c r="H30" s="85">
        <f t="shared" ref="H30" si="5">H31+H44</f>
        <v>0</v>
      </c>
      <c r="I30" s="77"/>
    </row>
    <row r="31" spans="1:9" s="70" customFormat="1" ht="25.5" customHeight="1">
      <c r="A31" s="59"/>
      <c r="B31" s="79" t="s">
        <v>46</v>
      </c>
      <c r="C31" s="80">
        <f>SUM(C32:C43)</f>
        <v>0</v>
      </c>
      <c r="D31" s="88">
        <f>SUM(D32:D43)</f>
        <v>0</v>
      </c>
      <c r="E31" s="88">
        <f t="shared" ref="E31:H31" si="6">SUM(E32:E43)</f>
        <v>0</v>
      </c>
      <c r="F31" s="88">
        <f t="shared" si="6"/>
        <v>0</v>
      </c>
      <c r="G31" s="88">
        <f t="shared" si="6"/>
        <v>0</v>
      </c>
      <c r="H31" s="88">
        <f t="shared" si="6"/>
        <v>0</v>
      </c>
      <c r="I31" s="69"/>
    </row>
    <row r="32" spans="1:9" s="70" customFormat="1" ht="18" customHeight="1">
      <c r="A32" s="59"/>
      <c r="B32" s="78">
        <f>CUSTOS!$C7</f>
        <v>0</v>
      </c>
      <c r="C32" s="83" t="s">
        <v>43</v>
      </c>
      <c r="D32" s="84">
        <f>CUSTOS!G7</f>
        <v>0</v>
      </c>
      <c r="E32" s="84">
        <f>CUSTOS!H7</f>
        <v>0</v>
      </c>
      <c r="F32" s="84">
        <f>CUSTOS!I7</f>
        <v>0</v>
      </c>
      <c r="G32" s="84">
        <f>CUSTOS!J7</f>
        <v>0</v>
      </c>
      <c r="H32" s="84">
        <f>CUSTOS!K7</f>
        <v>0</v>
      </c>
      <c r="I32" s="69"/>
    </row>
    <row r="33" spans="1:9" s="70" customFormat="1" ht="18" customHeight="1">
      <c r="A33" s="59"/>
      <c r="B33" s="78">
        <f>CUSTOS!$C8</f>
        <v>0</v>
      </c>
      <c r="C33" s="83" t="s">
        <v>43</v>
      </c>
      <c r="D33" s="84">
        <f>CUSTOS!G8</f>
        <v>0</v>
      </c>
      <c r="E33" s="84">
        <f>CUSTOS!H8</f>
        <v>0</v>
      </c>
      <c r="F33" s="84">
        <f>CUSTOS!I8</f>
        <v>0</v>
      </c>
      <c r="G33" s="84">
        <f>CUSTOS!J8</f>
        <v>0</v>
      </c>
      <c r="H33" s="84">
        <f>CUSTOS!K8</f>
        <v>0</v>
      </c>
      <c r="I33" s="69"/>
    </row>
    <row r="34" spans="1:9" s="70" customFormat="1" ht="18" customHeight="1">
      <c r="A34" s="59"/>
      <c r="B34" s="78">
        <f>CUSTOS!$C9</f>
        <v>0</v>
      </c>
      <c r="C34" s="83" t="s">
        <v>43</v>
      </c>
      <c r="D34" s="84">
        <f>CUSTOS!G9</f>
        <v>0</v>
      </c>
      <c r="E34" s="84">
        <f>CUSTOS!H9</f>
        <v>0</v>
      </c>
      <c r="F34" s="84">
        <f>CUSTOS!I9</f>
        <v>0</v>
      </c>
      <c r="G34" s="84">
        <f>CUSTOS!J9</f>
        <v>0</v>
      </c>
      <c r="H34" s="84">
        <f>CUSTOS!K9</f>
        <v>0</v>
      </c>
      <c r="I34" s="69"/>
    </row>
    <row r="35" spans="1:9" s="70" customFormat="1" ht="18" customHeight="1">
      <c r="A35" s="59"/>
      <c r="B35" s="78">
        <f>CUSTOS!$C10</f>
        <v>0</v>
      </c>
      <c r="C35" s="83" t="s">
        <v>43</v>
      </c>
      <c r="D35" s="84">
        <f>CUSTOS!G10</f>
        <v>0</v>
      </c>
      <c r="E35" s="84">
        <f>CUSTOS!H10</f>
        <v>0</v>
      </c>
      <c r="F35" s="84">
        <f>CUSTOS!I10</f>
        <v>0</v>
      </c>
      <c r="G35" s="84">
        <f>CUSTOS!J10</f>
        <v>0</v>
      </c>
      <c r="H35" s="84">
        <f>CUSTOS!K10</f>
        <v>0</v>
      </c>
      <c r="I35" s="69"/>
    </row>
    <row r="36" spans="1:9" s="70" customFormat="1" ht="18" customHeight="1">
      <c r="A36" s="59"/>
      <c r="B36" s="78">
        <f>CUSTOS!$C11</f>
        <v>0</v>
      </c>
      <c r="C36" s="83" t="s">
        <v>43</v>
      </c>
      <c r="D36" s="84">
        <f>CUSTOS!G11</f>
        <v>0</v>
      </c>
      <c r="E36" s="84">
        <f>CUSTOS!H11</f>
        <v>0</v>
      </c>
      <c r="F36" s="84">
        <f>CUSTOS!I11</f>
        <v>0</v>
      </c>
      <c r="G36" s="84">
        <f>CUSTOS!J11</f>
        <v>0</v>
      </c>
      <c r="H36" s="84">
        <f>CUSTOS!K11</f>
        <v>0</v>
      </c>
      <c r="I36" s="69"/>
    </row>
    <row r="37" spans="1:9" s="70" customFormat="1" ht="18" customHeight="1">
      <c r="A37" s="59"/>
      <c r="B37" s="78">
        <f>CUSTOS!$C12</f>
        <v>0</v>
      </c>
      <c r="C37" s="83" t="s">
        <v>43</v>
      </c>
      <c r="D37" s="84">
        <f>CUSTOS!G12</f>
        <v>0</v>
      </c>
      <c r="E37" s="84">
        <f>CUSTOS!H12</f>
        <v>0</v>
      </c>
      <c r="F37" s="84">
        <f>CUSTOS!I12</f>
        <v>0</v>
      </c>
      <c r="G37" s="84">
        <f>CUSTOS!J12</f>
        <v>0</v>
      </c>
      <c r="H37" s="84">
        <f>CUSTOS!K12</f>
        <v>0</v>
      </c>
      <c r="I37" s="69"/>
    </row>
    <row r="38" spans="1:9" s="70" customFormat="1" ht="18" customHeight="1">
      <c r="A38" s="59"/>
      <c r="B38" s="78">
        <f>CUSTOS!$C13</f>
        <v>0</v>
      </c>
      <c r="C38" s="83" t="s">
        <v>43</v>
      </c>
      <c r="D38" s="84">
        <f>CUSTOS!G13</f>
        <v>0</v>
      </c>
      <c r="E38" s="84">
        <f>CUSTOS!H13</f>
        <v>0</v>
      </c>
      <c r="F38" s="84">
        <f>CUSTOS!I13</f>
        <v>0</v>
      </c>
      <c r="G38" s="84">
        <f>CUSTOS!J13</f>
        <v>0</v>
      </c>
      <c r="H38" s="84">
        <f>CUSTOS!K13</f>
        <v>0</v>
      </c>
      <c r="I38" s="69"/>
    </row>
    <row r="39" spans="1:9" s="70" customFormat="1" ht="18" customHeight="1">
      <c r="A39" s="59"/>
      <c r="B39" s="78">
        <f>CUSTOS!$C14</f>
        <v>0</v>
      </c>
      <c r="C39" s="83" t="s">
        <v>43</v>
      </c>
      <c r="D39" s="84">
        <f>CUSTOS!G14</f>
        <v>0</v>
      </c>
      <c r="E39" s="84">
        <f>CUSTOS!H14</f>
        <v>0</v>
      </c>
      <c r="F39" s="84">
        <f>CUSTOS!I14</f>
        <v>0</v>
      </c>
      <c r="G39" s="84">
        <f>CUSTOS!J14</f>
        <v>0</v>
      </c>
      <c r="H39" s="84">
        <f>CUSTOS!K14</f>
        <v>0</v>
      </c>
      <c r="I39" s="69"/>
    </row>
    <row r="40" spans="1:9" s="70" customFormat="1" ht="18" customHeight="1">
      <c r="A40" s="59"/>
      <c r="B40" s="78">
        <f>CUSTOS!$C15</f>
        <v>0</v>
      </c>
      <c r="C40" s="83" t="s">
        <v>43</v>
      </c>
      <c r="D40" s="84">
        <f>CUSTOS!G15</f>
        <v>0</v>
      </c>
      <c r="E40" s="84">
        <f>CUSTOS!H15</f>
        <v>0</v>
      </c>
      <c r="F40" s="84">
        <f>CUSTOS!I15</f>
        <v>0</v>
      </c>
      <c r="G40" s="84">
        <f>CUSTOS!J15</f>
        <v>0</v>
      </c>
      <c r="H40" s="84">
        <f>CUSTOS!K15</f>
        <v>0</v>
      </c>
      <c r="I40" s="69"/>
    </row>
    <row r="41" spans="1:9" s="3" customFormat="1" ht="18" customHeight="1">
      <c r="B41" s="78">
        <f>CUSTOS!$C16</f>
        <v>0</v>
      </c>
      <c r="C41" s="83" t="s">
        <v>43</v>
      </c>
      <c r="D41" s="84">
        <f>CUSTOS!G16</f>
        <v>0</v>
      </c>
      <c r="E41" s="84">
        <f>CUSTOS!H16</f>
        <v>0</v>
      </c>
      <c r="F41" s="84">
        <f>CUSTOS!I16</f>
        <v>0</v>
      </c>
      <c r="G41" s="84">
        <f>CUSTOS!J16</f>
        <v>0</v>
      </c>
      <c r="H41" s="84">
        <f>CUSTOS!K16</f>
        <v>0</v>
      </c>
    </row>
    <row r="42" spans="1:9" s="4" customFormat="1" ht="18" customHeight="1">
      <c r="B42" s="78">
        <f>CUSTOS!$C17</f>
        <v>0</v>
      </c>
      <c r="C42" s="83" t="s">
        <v>43</v>
      </c>
      <c r="D42" s="84">
        <f>CUSTOS!G17</f>
        <v>0</v>
      </c>
      <c r="E42" s="84">
        <f>CUSTOS!H17</f>
        <v>0</v>
      </c>
      <c r="F42" s="84">
        <f>CUSTOS!I17</f>
        <v>0</v>
      </c>
      <c r="G42" s="84">
        <f>CUSTOS!J17</f>
        <v>0</v>
      </c>
      <c r="H42" s="84">
        <f>CUSTOS!K17</f>
        <v>0</v>
      </c>
    </row>
    <row r="43" spans="1:9" s="4" customFormat="1" ht="18" customHeight="1">
      <c r="B43" s="78">
        <f>CUSTOS!$C18</f>
        <v>0</v>
      </c>
      <c r="C43" s="83" t="s">
        <v>43</v>
      </c>
      <c r="D43" s="84">
        <f>CUSTOS!G18</f>
        <v>0</v>
      </c>
      <c r="E43" s="84">
        <f>CUSTOS!H18</f>
        <v>0</v>
      </c>
      <c r="F43" s="84">
        <f>CUSTOS!I18</f>
        <v>0</v>
      </c>
      <c r="G43" s="84">
        <f>CUSTOS!J18</f>
        <v>0</v>
      </c>
      <c r="H43" s="84">
        <f>CUSTOS!K18</f>
        <v>0</v>
      </c>
    </row>
    <row r="44" spans="1:9" s="70" customFormat="1" ht="25.5" customHeight="1">
      <c r="A44" s="59"/>
      <c r="B44" s="79" t="s">
        <v>47</v>
      </c>
      <c r="C44" s="80">
        <f>SUM(C45:C56)</f>
        <v>0</v>
      </c>
      <c r="D44" s="88">
        <f>SUM(D45:D56)</f>
        <v>0</v>
      </c>
      <c r="E44" s="88">
        <f t="shared" ref="E44" si="7">SUM(E45:E56)</f>
        <v>0</v>
      </c>
      <c r="F44" s="88">
        <f t="shared" ref="F44" si="8">SUM(F45:F56)</f>
        <v>0</v>
      </c>
      <c r="G44" s="88">
        <f t="shared" ref="G44" si="9">SUM(G45:G56)</f>
        <v>0</v>
      </c>
      <c r="H44" s="88">
        <f t="shared" ref="H44" si="10">SUM(H45:H56)</f>
        <v>0</v>
      </c>
      <c r="I44" s="69"/>
    </row>
    <row r="45" spans="1:9" s="70" customFormat="1" ht="18" customHeight="1">
      <c r="A45" s="59"/>
      <c r="B45" s="78">
        <f>CUSTOS!C24</f>
        <v>0</v>
      </c>
      <c r="C45" s="83" t="s">
        <v>43</v>
      </c>
      <c r="D45" s="84">
        <f>CUSTOS!G24</f>
        <v>0</v>
      </c>
      <c r="E45" s="84">
        <f>CUSTOS!H24</f>
        <v>0</v>
      </c>
      <c r="F45" s="84">
        <f>CUSTOS!I24</f>
        <v>0</v>
      </c>
      <c r="G45" s="84">
        <f>CUSTOS!J24</f>
        <v>0</v>
      </c>
      <c r="H45" s="84">
        <f>CUSTOS!K24</f>
        <v>0</v>
      </c>
      <c r="I45" s="69"/>
    </row>
    <row r="46" spans="1:9" s="70" customFormat="1" ht="18" customHeight="1">
      <c r="A46" s="59"/>
      <c r="B46" s="78">
        <f>CUSTOS!C25</f>
        <v>0</v>
      </c>
      <c r="C46" s="83" t="s">
        <v>43</v>
      </c>
      <c r="D46" s="84">
        <f>CUSTOS!G25</f>
        <v>0</v>
      </c>
      <c r="E46" s="84">
        <f>CUSTOS!H25</f>
        <v>0</v>
      </c>
      <c r="F46" s="84">
        <f>CUSTOS!I25</f>
        <v>0</v>
      </c>
      <c r="G46" s="84">
        <f>CUSTOS!J25</f>
        <v>0</v>
      </c>
      <c r="H46" s="84">
        <f>CUSTOS!K25</f>
        <v>0</v>
      </c>
      <c r="I46" s="69"/>
    </row>
    <row r="47" spans="1:9" s="70" customFormat="1" ht="18" customHeight="1">
      <c r="A47" s="59"/>
      <c r="B47" s="78">
        <f>CUSTOS!C26</f>
        <v>0</v>
      </c>
      <c r="C47" s="83" t="s">
        <v>43</v>
      </c>
      <c r="D47" s="84">
        <f>CUSTOS!G26</f>
        <v>0</v>
      </c>
      <c r="E47" s="84">
        <f>CUSTOS!H26</f>
        <v>0</v>
      </c>
      <c r="F47" s="84">
        <f>CUSTOS!I26</f>
        <v>0</v>
      </c>
      <c r="G47" s="84">
        <f>CUSTOS!J26</f>
        <v>0</v>
      </c>
      <c r="H47" s="84">
        <f>CUSTOS!K26</f>
        <v>0</v>
      </c>
      <c r="I47" s="69"/>
    </row>
    <row r="48" spans="1:9" s="70" customFormat="1" ht="18" customHeight="1">
      <c r="A48" s="59"/>
      <c r="B48" s="78">
        <f>CUSTOS!C27</f>
        <v>0</v>
      </c>
      <c r="C48" s="83" t="s">
        <v>43</v>
      </c>
      <c r="D48" s="84">
        <f>CUSTOS!G27</f>
        <v>0</v>
      </c>
      <c r="E48" s="84">
        <f>CUSTOS!H27</f>
        <v>0</v>
      </c>
      <c r="F48" s="84">
        <f>CUSTOS!I27</f>
        <v>0</v>
      </c>
      <c r="G48" s="84">
        <f>CUSTOS!J27</f>
        <v>0</v>
      </c>
      <c r="H48" s="84">
        <f>CUSTOS!K27</f>
        <v>0</v>
      </c>
      <c r="I48" s="69"/>
    </row>
    <row r="49" spans="1:9" s="70" customFormat="1" ht="18" customHeight="1">
      <c r="A49" s="59"/>
      <c r="B49" s="78">
        <f>CUSTOS!C28</f>
        <v>0</v>
      </c>
      <c r="C49" s="83" t="s">
        <v>43</v>
      </c>
      <c r="D49" s="84">
        <f>CUSTOS!G28</f>
        <v>0</v>
      </c>
      <c r="E49" s="84">
        <f>CUSTOS!H28</f>
        <v>0</v>
      </c>
      <c r="F49" s="84">
        <f>CUSTOS!I28</f>
        <v>0</v>
      </c>
      <c r="G49" s="84">
        <f>CUSTOS!J28</f>
        <v>0</v>
      </c>
      <c r="H49" s="84">
        <f>CUSTOS!K28</f>
        <v>0</v>
      </c>
      <c r="I49" s="69"/>
    </row>
    <row r="50" spans="1:9" s="70" customFormat="1" ht="18" customHeight="1">
      <c r="A50" s="59"/>
      <c r="B50" s="78">
        <f>CUSTOS!C29</f>
        <v>0</v>
      </c>
      <c r="C50" s="83" t="s">
        <v>43</v>
      </c>
      <c r="D50" s="84">
        <f>CUSTOS!G29</f>
        <v>0</v>
      </c>
      <c r="E50" s="84">
        <f>CUSTOS!H29</f>
        <v>0</v>
      </c>
      <c r="F50" s="84">
        <f>CUSTOS!I29</f>
        <v>0</v>
      </c>
      <c r="G50" s="84">
        <f>CUSTOS!J29</f>
        <v>0</v>
      </c>
      <c r="H50" s="84">
        <f>CUSTOS!K29</f>
        <v>0</v>
      </c>
      <c r="I50" s="69"/>
    </row>
    <row r="51" spans="1:9" s="70" customFormat="1" ht="18" customHeight="1">
      <c r="A51" s="59"/>
      <c r="B51" s="78">
        <f>CUSTOS!C30</f>
        <v>0</v>
      </c>
      <c r="C51" s="83" t="s">
        <v>43</v>
      </c>
      <c r="D51" s="84">
        <f>CUSTOS!G30</f>
        <v>0</v>
      </c>
      <c r="E51" s="84">
        <f>CUSTOS!H30</f>
        <v>0</v>
      </c>
      <c r="F51" s="84">
        <f>CUSTOS!I30</f>
        <v>0</v>
      </c>
      <c r="G51" s="84">
        <f>CUSTOS!J30</f>
        <v>0</v>
      </c>
      <c r="H51" s="84">
        <f>CUSTOS!K30</f>
        <v>0</v>
      </c>
      <c r="I51" s="69"/>
    </row>
    <row r="52" spans="1:9" s="70" customFormat="1" ht="18" customHeight="1">
      <c r="A52" s="59"/>
      <c r="B52" s="78">
        <f>CUSTOS!C31</f>
        <v>0</v>
      </c>
      <c r="C52" s="83" t="s">
        <v>43</v>
      </c>
      <c r="D52" s="84">
        <f>CUSTOS!G31</f>
        <v>0</v>
      </c>
      <c r="E52" s="84">
        <f>CUSTOS!H31</f>
        <v>0</v>
      </c>
      <c r="F52" s="84">
        <f>CUSTOS!I31</f>
        <v>0</v>
      </c>
      <c r="G52" s="84">
        <f>CUSTOS!J31</f>
        <v>0</v>
      </c>
      <c r="H52" s="84">
        <f>CUSTOS!K31</f>
        <v>0</v>
      </c>
      <c r="I52" s="69"/>
    </row>
    <row r="53" spans="1:9" s="70" customFormat="1" ht="18" customHeight="1">
      <c r="A53" s="59"/>
      <c r="B53" s="78">
        <f>CUSTOS!C32</f>
        <v>0</v>
      </c>
      <c r="C53" s="83" t="s">
        <v>43</v>
      </c>
      <c r="D53" s="84">
        <f>CUSTOS!G32</f>
        <v>0</v>
      </c>
      <c r="E53" s="84">
        <f>CUSTOS!H32</f>
        <v>0</v>
      </c>
      <c r="F53" s="84">
        <f>CUSTOS!I32</f>
        <v>0</v>
      </c>
      <c r="G53" s="84">
        <f>CUSTOS!J32</f>
        <v>0</v>
      </c>
      <c r="H53" s="84">
        <f>CUSTOS!K32</f>
        <v>0</v>
      </c>
      <c r="I53" s="69"/>
    </row>
    <row r="54" spans="1:9" s="3" customFormat="1" ht="18" customHeight="1">
      <c r="B54" s="78">
        <f>CUSTOS!C33</f>
        <v>0</v>
      </c>
      <c r="C54" s="83" t="s">
        <v>43</v>
      </c>
      <c r="D54" s="84">
        <f>CUSTOS!G33</f>
        <v>0</v>
      </c>
      <c r="E54" s="84">
        <f>CUSTOS!H33</f>
        <v>0</v>
      </c>
      <c r="F54" s="84">
        <f>CUSTOS!I33</f>
        <v>0</v>
      </c>
      <c r="G54" s="84">
        <f>CUSTOS!J33</f>
        <v>0</v>
      </c>
      <c r="H54" s="84">
        <f>CUSTOS!K33</f>
        <v>0</v>
      </c>
    </row>
    <row r="55" spans="1:9" s="4" customFormat="1" ht="18" customHeight="1">
      <c r="B55" s="78">
        <f>CUSTOS!C34</f>
        <v>0</v>
      </c>
      <c r="C55" s="83" t="s">
        <v>43</v>
      </c>
      <c r="D55" s="84">
        <f>CUSTOS!G34</f>
        <v>0</v>
      </c>
      <c r="E55" s="84">
        <f>CUSTOS!H34</f>
        <v>0</v>
      </c>
      <c r="F55" s="84">
        <f>CUSTOS!I34</f>
        <v>0</v>
      </c>
      <c r="G55" s="84">
        <f>CUSTOS!J34</f>
        <v>0</v>
      </c>
      <c r="H55" s="84">
        <f>CUSTOS!K34</f>
        <v>0</v>
      </c>
    </row>
    <row r="56" spans="1:9" s="4" customFormat="1" ht="18" customHeight="1">
      <c r="B56" s="78">
        <f>CUSTOS!C35</f>
        <v>0</v>
      </c>
      <c r="C56" s="83" t="s">
        <v>43</v>
      </c>
      <c r="D56" s="84">
        <f>CUSTOS!G35</f>
        <v>0</v>
      </c>
      <c r="E56" s="84">
        <f>CUSTOS!H35</f>
        <v>0</v>
      </c>
      <c r="F56" s="84">
        <f>CUSTOS!I35</f>
        <v>0</v>
      </c>
      <c r="G56" s="84">
        <f>CUSTOS!J35</f>
        <v>0</v>
      </c>
      <c r="H56" s="84">
        <f>CUSTOS!K35</f>
        <v>0</v>
      </c>
    </row>
    <row r="57" spans="1:9" s="4" customFormat="1">
      <c r="D57" s="24"/>
      <c r="E57" s="24"/>
      <c r="F57" s="24"/>
      <c r="G57" s="24"/>
      <c r="H57" s="24"/>
    </row>
    <row r="58" spans="1:9" s="75" customFormat="1" ht="24" customHeight="1">
      <c r="B58" s="82" t="s">
        <v>48</v>
      </c>
      <c r="C58" s="85" t="s">
        <v>43</v>
      </c>
      <c r="D58" s="85">
        <f>SUM(D59:D68)</f>
        <v>0</v>
      </c>
      <c r="E58" s="85">
        <f t="shared" ref="E58:H58" si="11">SUM(E59:E68)</f>
        <v>0</v>
      </c>
      <c r="F58" s="85">
        <f t="shared" si="11"/>
        <v>0</v>
      </c>
      <c r="G58" s="85">
        <f t="shared" si="11"/>
        <v>0</v>
      </c>
      <c r="H58" s="85">
        <f t="shared" si="11"/>
        <v>0</v>
      </c>
      <c r="I58" s="77"/>
    </row>
    <row r="59" spans="1:9" s="70" customFormat="1" ht="18" customHeight="1">
      <c r="A59" s="59"/>
      <c r="B59" s="78" t="str">
        <f>'PROJEÇÃO DE RECEITAS'!B5</f>
        <v>produto 1</v>
      </c>
      <c r="C59" s="83" t="s">
        <v>43</v>
      </c>
      <c r="D59" s="84">
        <f>'PROJEÇÃO DE RECEITAS'!G5</f>
        <v>0</v>
      </c>
      <c r="E59" s="89">
        <f>'PROJEÇÃO DE RECEITAS'!E5*('PROJEÇÃO DE RECEITAS'!F5+'PROJEÇÃO DE RECEITAS'!F5*'PROJEÇÃO DE RECEITAS'!J5)</f>
        <v>0</v>
      </c>
      <c r="F59" s="89">
        <f>'PROJEÇÃO DE RECEITAS'!$E$5*('PROJEÇÃO DE RECEITAS'!$F$5+'PROJEÇÃO DE RECEITAS'!$F$5*2*'PROJEÇÃO DE RECEITAS'!$J$5)</f>
        <v>0</v>
      </c>
      <c r="G59" s="89">
        <f>'PROJEÇÃO DE RECEITAS'!E5*('PROJEÇÃO DE RECEITAS'!F5+'PROJEÇÃO DE RECEITAS'!F5*3*'PROJEÇÃO DE RECEITAS'!J5)</f>
        <v>0</v>
      </c>
      <c r="H59" s="89">
        <f>'PROJEÇÃO DE RECEITAS'!E5*('PROJEÇÃO DE RECEITAS'!F5+'PROJEÇÃO DE RECEITAS'!F5*4*'PROJEÇÃO DE RECEITAS'!J5)</f>
        <v>0</v>
      </c>
      <c r="I59" s="69"/>
    </row>
    <row r="60" spans="1:9" s="70" customFormat="1" ht="18" customHeight="1">
      <c r="A60" s="59"/>
      <c r="B60" s="78" t="str">
        <f>'PROJEÇÃO DE RECEITAS'!B6</f>
        <v>produto 2</v>
      </c>
      <c r="C60" s="83" t="s">
        <v>43</v>
      </c>
      <c r="D60" s="84">
        <f>'PROJEÇÃO DE RECEITAS'!G6</f>
        <v>0</v>
      </c>
      <c r="E60" s="89">
        <f>'PROJEÇÃO DE RECEITAS'!E6*('PROJEÇÃO DE RECEITAS'!F6+'PROJEÇÃO DE RECEITAS'!F6*'PROJEÇÃO DE RECEITAS'!J6)</f>
        <v>0</v>
      </c>
      <c r="F60" s="89">
        <f>'PROJEÇÃO DE RECEITAS'!E6*('PROJEÇÃO DE RECEITAS'!F6+'PROJEÇÃO DE RECEITAS'!F6*2*'PROJEÇÃO DE RECEITAS'!J6)</f>
        <v>0</v>
      </c>
      <c r="G60" s="89">
        <f>'PROJEÇÃO DE RECEITAS'!E6*('PROJEÇÃO DE RECEITAS'!F6+'PROJEÇÃO DE RECEITAS'!F6*3*'PROJEÇÃO DE RECEITAS'!J6)</f>
        <v>0</v>
      </c>
      <c r="H60" s="89">
        <f>'PROJEÇÃO DE RECEITAS'!E6*('PROJEÇÃO DE RECEITAS'!F6+'PROJEÇÃO DE RECEITAS'!F6*4*'PROJEÇÃO DE RECEITAS'!J6)</f>
        <v>0</v>
      </c>
      <c r="I60" s="69"/>
    </row>
    <row r="61" spans="1:9" s="70" customFormat="1" ht="18" customHeight="1">
      <c r="A61" s="59"/>
      <c r="B61" s="78" t="str">
        <f>'PROJEÇÃO DE RECEITAS'!B7</f>
        <v>produto 3</v>
      </c>
      <c r="C61" s="83" t="s">
        <v>43</v>
      </c>
      <c r="D61" s="84">
        <f>'PROJEÇÃO DE RECEITAS'!G7</f>
        <v>0</v>
      </c>
      <c r="E61" s="89">
        <f>'PROJEÇÃO DE RECEITAS'!E7*('PROJEÇÃO DE RECEITAS'!F7+'PROJEÇÃO DE RECEITAS'!F7*'PROJEÇÃO DE RECEITAS'!J7)</f>
        <v>0</v>
      </c>
      <c r="F61" s="89">
        <f>'PROJEÇÃO DE RECEITAS'!E7*('PROJEÇÃO DE RECEITAS'!F7+'PROJEÇÃO DE RECEITAS'!F7*2*'PROJEÇÃO DE RECEITAS'!J7)</f>
        <v>0</v>
      </c>
      <c r="G61" s="89">
        <f>'PROJEÇÃO DE RECEITAS'!E7*('PROJEÇÃO DE RECEITAS'!F7+'PROJEÇÃO DE RECEITAS'!F7*3*'PROJEÇÃO DE RECEITAS'!J7)</f>
        <v>0</v>
      </c>
      <c r="H61" s="89">
        <f>'PROJEÇÃO DE RECEITAS'!E7*('PROJEÇÃO DE RECEITAS'!F7+'PROJEÇÃO DE RECEITAS'!F7*4*'PROJEÇÃO DE RECEITAS'!J7)</f>
        <v>0</v>
      </c>
      <c r="I61" s="69"/>
    </row>
    <row r="62" spans="1:9" s="70" customFormat="1" ht="18" customHeight="1">
      <c r="A62" s="59"/>
      <c r="B62" s="78" t="str">
        <f>'PROJEÇÃO DE RECEITAS'!B8</f>
        <v>produto 4</v>
      </c>
      <c r="C62" s="83" t="s">
        <v>43</v>
      </c>
      <c r="D62" s="84">
        <f>'PROJEÇÃO DE RECEITAS'!G8</f>
        <v>0</v>
      </c>
      <c r="E62" s="89">
        <f>'PROJEÇÃO DE RECEITAS'!E8*('PROJEÇÃO DE RECEITAS'!F8+'PROJEÇÃO DE RECEITAS'!F8*'PROJEÇÃO DE RECEITAS'!J8)</f>
        <v>0</v>
      </c>
      <c r="F62" s="89">
        <f>'PROJEÇÃO DE RECEITAS'!E8*('PROJEÇÃO DE RECEITAS'!F8+'PROJEÇÃO DE RECEITAS'!F8*2*'PROJEÇÃO DE RECEITAS'!J8)</f>
        <v>0</v>
      </c>
      <c r="G62" s="89">
        <f>'PROJEÇÃO DE RECEITAS'!E8*('PROJEÇÃO DE RECEITAS'!F8+'PROJEÇÃO DE RECEITAS'!F8*3*'PROJEÇÃO DE RECEITAS'!J8)</f>
        <v>0</v>
      </c>
      <c r="H62" s="89">
        <f>'PROJEÇÃO DE RECEITAS'!E8*('PROJEÇÃO DE RECEITAS'!F8+'PROJEÇÃO DE RECEITAS'!F8*4*'PROJEÇÃO DE RECEITAS'!J8)</f>
        <v>0</v>
      </c>
      <c r="I62" s="69"/>
    </row>
    <row r="63" spans="1:9" s="70" customFormat="1" ht="18" customHeight="1">
      <c r="A63" s="59"/>
      <c r="B63" s="78" t="str">
        <f>'PROJEÇÃO DE RECEITAS'!B9</f>
        <v>produto 5</v>
      </c>
      <c r="C63" s="83" t="s">
        <v>43</v>
      </c>
      <c r="D63" s="84">
        <f>'PROJEÇÃO DE RECEITAS'!G9</f>
        <v>0</v>
      </c>
      <c r="E63" s="89">
        <f>'PROJEÇÃO DE RECEITAS'!E9*('PROJEÇÃO DE RECEITAS'!F9+'PROJEÇÃO DE RECEITAS'!F9*'PROJEÇÃO DE RECEITAS'!J9)</f>
        <v>0</v>
      </c>
      <c r="F63" s="89">
        <f>'PROJEÇÃO DE RECEITAS'!E9*('PROJEÇÃO DE RECEITAS'!F9+'PROJEÇÃO DE RECEITAS'!F9*2*'PROJEÇÃO DE RECEITAS'!J9)</f>
        <v>0</v>
      </c>
      <c r="G63" s="89">
        <f>'PROJEÇÃO DE RECEITAS'!E9*('PROJEÇÃO DE RECEITAS'!F9+'PROJEÇÃO DE RECEITAS'!F9*3*'PROJEÇÃO DE RECEITAS'!J9)</f>
        <v>0</v>
      </c>
      <c r="H63" s="89">
        <f>'PROJEÇÃO DE RECEITAS'!E9*('PROJEÇÃO DE RECEITAS'!F9+'PROJEÇÃO DE RECEITAS'!F9*4*'PROJEÇÃO DE RECEITAS'!J9)</f>
        <v>0</v>
      </c>
      <c r="I63" s="69"/>
    </row>
    <row r="64" spans="1:9" s="70" customFormat="1" ht="18" customHeight="1">
      <c r="A64" s="59"/>
      <c r="B64" s="78" t="str">
        <f>'PROJEÇÃO DE RECEITAS'!B10</f>
        <v>produto 6</v>
      </c>
      <c r="C64" s="83" t="s">
        <v>43</v>
      </c>
      <c r="D64" s="84">
        <f>'PROJEÇÃO DE RECEITAS'!G10</f>
        <v>0</v>
      </c>
      <c r="E64" s="89">
        <f>'PROJEÇÃO DE RECEITAS'!E10*('PROJEÇÃO DE RECEITAS'!F10+'PROJEÇÃO DE RECEITAS'!F10*'PROJEÇÃO DE RECEITAS'!J10)</f>
        <v>0</v>
      </c>
      <c r="F64" s="89">
        <f>'PROJEÇÃO DE RECEITAS'!E10*('PROJEÇÃO DE RECEITAS'!F10+'PROJEÇÃO DE RECEITAS'!F10*2*'PROJEÇÃO DE RECEITAS'!J10)</f>
        <v>0</v>
      </c>
      <c r="G64" s="89">
        <f>'PROJEÇÃO DE RECEITAS'!E10*('PROJEÇÃO DE RECEITAS'!F10+'PROJEÇÃO DE RECEITAS'!F10*3*'PROJEÇÃO DE RECEITAS'!J10)</f>
        <v>0</v>
      </c>
      <c r="H64" s="89">
        <f>'PROJEÇÃO DE RECEITAS'!E10*('PROJEÇÃO DE RECEITAS'!F10+'PROJEÇÃO DE RECEITAS'!F10*4*'PROJEÇÃO DE RECEITAS'!J10)</f>
        <v>0</v>
      </c>
      <c r="I64" s="69"/>
    </row>
    <row r="65" spans="1:9" s="70" customFormat="1" ht="18" customHeight="1">
      <c r="A65" s="59"/>
      <c r="B65" s="78" t="str">
        <f>'PROJEÇÃO DE RECEITAS'!B11</f>
        <v>produto 7</v>
      </c>
      <c r="C65" s="83" t="s">
        <v>43</v>
      </c>
      <c r="D65" s="84">
        <f>'PROJEÇÃO DE RECEITAS'!G11</f>
        <v>0</v>
      </c>
      <c r="E65" s="89">
        <f>'PROJEÇÃO DE RECEITAS'!E11*('PROJEÇÃO DE RECEITAS'!F11+'PROJEÇÃO DE RECEITAS'!F11*'PROJEÇÃO DE RECEITAS'!J11)</f>
        <v>0</v>
      </c>
      <c r="F65" s="89">
        <f>'PROJEÇÃO DE RECEITAS'!E11*('PROJEÇÃO DE RECEITAS'!F11+'PROJEÇÃO DE RECEITAS'!F11*2*'PROJEÇÃO DE RECEITAS'!J11)</f>
        <v>0</v>
      </c>
      <c r="G65" s="89">
        <f>'PROJEÇÃO DE RECEITAS'!E11*('PROJEÇÃO DE RECEITAS'!F11+'PROJEÇÃO DE RECEITAS'!F11*3*'PROJEÇÃO DE RECEITAS'!J11)</f>
        <v>0</v>
      </c>
      <c r="H65" s="89">
        <f>'PROJEÇÃO DE RECEITAS'!E11*('PROJEÇÃO DE RECEITAS'!F11+'PROJEÇÃO DE RECEITAS'!F11*4*'PROJEÇÃO DE RECEITAS'!J11)</f>
        <v>0</v>
      </c>
      <c r="I65" s="69"/>
    </row>
    <row r="66" spans="1:9" s="70" customFormat="1" ht="18" customHeight="1">
      <c r="A66" s="59"/>
      <c r="B66" s="78" t="str">
        <f>'PROJEÇÃO DE RECEITAS'!B12</f>
        <v>produto 8</v>
      </c>
      <c r="C66" s="83" t="s">
        <v>43</v>
      </c>
      <c r="D66" s="84">
        <f>'PROJEÇÃO DE RECEITAS'!G12</f>
        <v>0</v>
      </c>
      <c r="E66" s="89">
        <f>'PROJEÇÃO DE RECEITAS'!E12*('PROJEÇÃO DE RECEITAS'!F12+'PROJEÇÃO DE RECEITAS'!F12*'PROJEÇÃO DE RECEITAS'!J12)</f>
        <v>0</v>
      </c>
      <c r="F66" s="89">
        <f>'PROJEÇÃO DE RECEITAS'!E12*('PROJEÇÃO DE RECEITAS'!F12+'PROJEÇÃO DE RECEITAS'!F12*2*'PROJEÇÃO DE RECEITAS'!J12)</f>
        <v>0</v>
      </c>
      <c r="G66" s="89">
        <f>'PROJEÇÃO DE RECEITAS'!E12*('PROJEÇÃO DE RECEITAS'!F12+'PROJEÇÃO DE RECEITAS'!F12*3*'PROJEÇÃO DE RECEITAS'!J12)</f>
        <v>0</v>
      </c>
      <c r="H66" s="89">
        <f>'PROJEÇÃO DE RECEITAS'!E12*('PROJEÇÃO DE RECEITAS'!F12+'PROJEÇÃO DE RECEITAS'!F12*4*'PROJEÇÃO DE RECEITAS'!J12)</f>
        <v>0</v>
      </c>
      <c r="I66" s="69"/>
    </row>
    <row r="67" spans="1:9" s="70" customFormat="1" ht="18" customHeight="1">
      <c r="A67" s="59"/>
      <c r="B67" s="78" t="str">
        <f>'PROJEÇÃO DE RECEITAS'!B13</f>
        <v>produto 9</v>
      </c>
      <c r="C67" s="83" t="s">
        <v>43</v>
      </c>
      <c r="D67" s="84">
        <f>'PROJEÇÃO DE RECEITAS'!G13</f>
        <v>0</v>
      </c>
      <c r="E67" s="89">
        <f>'PROJEÇÃO DE RECEITAS'!E13*('PROJEÇÃO DE RECEITAS'!F13+'PROJEÇÃO DE RECEITAS'!F13*'PROJEÇÃO DE RECEITAS'!J13)</f>
        <v>0</v>
      </c>
      <c r="F67" s="89">
        <f>'PROJEÇÃO DE RECEITAS'!E13*('PROJEÇÃO DE RECEITAS'!F13+'PROJEÇÃO DE RECEITAS'!F13*2*'PROJEÇÃO DE RECEITAS'!J13)</f>
        <v>0</v>
      </c>
      <c r="G67" s="89">
        <f>'PROJEÇÃO DE RECEITAS'!E13*('PROJEÇÃO DE RECEITAS'!F13+'PROJEÇÃO DE RECEITAS'!F13*3*'PROJEÇÃO DE RECEITAS'!J13)</f>
        <v>0</v>
      </c>
      <c r="H67" s="89">
        <f>'PROJEÇÃO DE RECEITAS'!E13*('PROJEÇÃO DE RECEITAS'!F13+'PROJEÇÃO DE RECEITAS'!F13*4*'PROJEÇÃO DE RECEITAS'!J13)</f>
        <v>0</v>
      </c>
      <c r="I67" s="69"/>
    </row>
    <row r="68" spans="1:9" s="3" customFormat="1" ht="18" customHeight="1">
      <c r="B68" s="78" t="str">
        <f>'PROJEÇÃO DE RECEITAS'!B14</f>
        <v>produto 10</v>
      </c>
      <c r="C68" s="83" t="s">
        <v>43</v>
      </c>
      <c r="D68" s="84">
        <f>'PROJEÇÃO DE RECEITAS'!G14</f>
        <v>0</v>
      </c>
      <c r="E68" s="89">
        <f>'PROJEÇÃO DE RECEITAS'!E14*('PROJEÇÃO DE RECEITAS'!F14+'PROJEÇÃO DE RECEITAS'!F14*'PROJEÇÃO DE RECEITAS'!J14)</f>
        <v>0</v>
      </c>
      <c r="F68" s="89">
        <f>'PROJEÇÃO DE RECEITAS'!E14*('PROJEÇÃO DE RECEITAS'!F14+'PROJEÇÃO DE RECEITAS'!F14*2*'PROJEÇÃO DE RECEITAS'!J14)</f>
        <v>0</v>
      </c>
      <c r="G68" s="89">
        <f>'PROJEÇÃO DE RECEITAS'!E14*('PROJEÇÃO DE RECEITAS'!F14+'PROJEÇÃO DE RECEITAS'!F14*3*'PROJEÇÃO DE RECEITAS'!J14)</f>
        <v>0</v>
      </c>
      <c r="H68" s="89">
        <f>'PROJEÇÃO DE RECEITAS'!E14*('PROJEÇÃO DE RECEITAS'!F14+'PROJEÇÃO DE RECEITAS'!F14*4*'PROJEÇÃO DE RECEITAS'!J14)</f>
        <v>0</v>
      </c>
    </row>
    <row r="69" spans="1:9" s="4" customFormat="1">
      <c r="D69" s="24"/>
      <c r="E69" s="24"/>
      <c r="F69" s="24"/>
      <c r="G69" s="24"/>
      <c r="H69" s="24"/>
    </row>
    <row r="70" spans="1:9" s="75" customFormat="1" ht="24" customHeight="1">
      <c r="B70" s="90" t="s">
        <v>49</v>
      </c>
      <c r="C70" s="91">
        <f>-C30-C6</f>
        <v>0</v>
      </c>
      <c r="D70" s="91">
        <f>D58-D30-D6</f>
        <v>0</v>
      </c>
      <c r="E70" s="91">
        <f t="shared" ref="E70:H70" si="12">E58-E30-E6</f>
        <v>0</v>
      </c>
      <c r="F70" s="91">
        <f t="shared" si="12"/>
        <v>0</v>
      </c>
      <c r="G70" s="91">
        <f t="shared" si="12"/>
        <v>0</v>
      </c>
      <c r="H70" s="91">
        <f t="shared" si="12"/>
        <v>0</v>
      </c>
      <c r="I70" s="77"/>
    </row>
    <row r="71" spans="1:9" s="4" customFormat="1">
      <c r="D71" s="24"/>
      <c r="E71" s="24"/>
      <c r="F71" s="24"/>
      <c r="G71" s="24"/>
      <c r="H71" s="24"/>
    </row>
    <row r="72" spans="1:9" s="4" customFormat="1">
      <c r="D72" s="24"/>
      <c r="E72" s="24"/>
      <c r="F72" s="24"/>
      <c r="G72" s="24"/>
      <c r="H72" s="24"/>
    </row>
    <row r="73" spans="1:9" s="4" customFormat="1" ht="15" thickBot="1">
      <c r="D73" s="24"/>
      <c r="E73" s="24"/>
      <c r="F73" s="24"/>
      <c r="G73" s="24"/>
      <c r="H73" s="24"/>
    </row>
    <row r="74" spans="1:9" s="4" customFormat="1" ht="15" thickBot="1">
      <c r="B74" s="92" t="s">
        <v>59</v>
      </c>
      <c r="C74" s="111"/>
      <c r="D74" s="24"/>
      <c r="E74" s="24"/>
      <c r="F74" s="24"/>
      <c r="G74" s="24"/>
      <c r="H74" s="24"/>
    </row>
    <row r="75" spans="1:9" s="4" customFormat="1" ht="30.75" customHeight="1" thickBot="1">
      <c r="B75" s="92" t="s">
        <v>50</v>
      </c>
      <c r="C75" s="93">
        <f>NPV(C74,D70:H70)+C70</f>
        <v>0</v>
      </c>
      <c r="D75" s="24"/>
      <c r="E75" s="24"/>
      <c r="F75" s="24"/>
      <c r="G75" s="24"/>
    </row>
    <row r="76" spans="1:9" s="4" customFormat="1" ht="30.75" customHeight="1" thickBot="1">
      <c r="B76" s="92" t="s">
        <v>51</v>
      </c>
      <c r="C76" s="94" t="e">
        <f>IRR(C70:H70)</f>
        <v>#NUM!</v>
      </c>
      <c r="D76" s="24"/>
      <c r="E76" s="24"/>
      <c r="F76" s="24"/>
      <c r="G76" s="24"/>
    </row>
    <row r="77" spans="1:9" s="4" customFormat="1" ht="30.75" customHeight="1" thickBot="1">
      <c r="B77" s="92" t="s">
        <v>60</v>
      </c>
      <c r="C77" s="95">
        <f>IF(D70&gt;0,1,IF(E70&gt;0,2,IF(F70&gt;0,3,IF(G70&gt;0,4,5))))</f>
        <v>5</v>
      </c>
      <c r="D77" s="24"/>
      <c r="E77" s="24"/>
      <c r="F77" s="24"/>
      <c r="G77" s="24"/>
    </row>
    <row r="78" spans="1:9" s="4" customFormat="1">
      <c r="D78" s="24"/>
      <c r="E78" s="24"/>
      <c r="F78" s="24"/>
      <c r="G78" s="24"/>
      <c r="H78" s="24"/>
    </row>
    <row r="79" spans="1:9" s="4" customFormat="1">
      <c r="D79" s="24"/>
      <c r="E79" s="24"/>
      <c r="F79" s="24"/>
      <c r="G79" s="24"/>
      <c r="H79" s="24"/>
    </row>
    <row r="80" spans="1:9" s="4" customFormat="1">
      <c r="D80" s="24"/>
      <c r="E80" s="24"/>
      <c r="F80" s="24"/>
      <c r="G80" s="24"/>
      <c r="H80" s="24"/>
    </row>
    <row r="81" spans="4:8" s="4" customFormat="1">
      <c r="D81" s="24"/>
      <c r="E81" s="24"/>
      <c r="F81" s="24"/>
      <c r="G81" s="24"/>
      <c r="H81" s="24"/>
    </row>
    <row r="82" spans="4:8" s="4" customFormat="1">
      <c r="D82" s="24"/>
      <c r="E82" s="24"/>
      <c r="F82" s="24"/>
      <c r="G82" s="24"/>
      <c r="H82" s="24"/>
    </row>
    <row r="83" spans="4:8" s="4" customFormat="1">
      <c r="D83" s="24"/>
      <c r="E83" s="24"/>
      <c r="F83" s="24"/>
      <c r="G83" s="24"/>
      <c r="H83" s="24"/>
    </row>
    <row r="84" spans="4:8" s="4" customFormat="1">
      <c r="D84" s="24"/>
      <c r="E84" s="24"/>
      <c r="F84" s="24"/>
      <c r="G84" s="24"/>
      <c r="H84" s="24"/>
    </row>
    <row r="85" spans="4:8" s="4" customFormat="1">
      <c r="D85" s="24"/>
      <c r="E85" s="24"/>
      <c r="F85" s="24"/>
      <c r="G85" s="24"/>
      <c r="H85" s="24"/>
    </row>
    <row r="86" spans="4:8" s="4" customFormat="1">
      <c r="D86" s="24"/>
      <c r="E86" s="24"/>
      <c r="F86" s="24"/>
      <c r="G86" s="24"/>
      <c r="H86" s="24"/>
    </row>
    <row r="87" spans="4:8" s="4" customFormat="1">
      <c r="D87" s="24"/>
      <c r="E87" s="24"/>
      <c r="F87" s="24"/>
      <c r="G87" s="24"/>
      <c r="H87" s="24"/>
    </row>
    <row r="88" spans="4:8" s="4" customFormat="1">
      <c r="D88" s="24"/>
      <c r="E88" s="24"/>
      <c r="F88" s="24"/>
      <c r="G88" s="24"/>
      <c r="H88" s="24"/>
    </row>
    <row r="89" spans="4:8" s="4" customFormat="1">
      <c r="D89" s="24"/>
      <c r="E89" s="24"/>
      <c r="F89" s="24"/>
      <c r="G89" s="24"/>
      <c r="H89" s="24"/>
    </row>
    <row r="90" spans="4:8" s="4" customFormat="1">
      <c r="D90" s="24"/>
      <c r="E90" s="24"/>
      <c r="F90" s="24"/>
      <c r="G90" s="24"/>
      <c r="H90" s="24"/>
    </row>
    <row r="91" spans="4:8" s="4" customFormat="1">
      <c r="D91" s="24"/>
      <c r="E91" s="24"/>
      <c r="F91" s="24"/>
      <c r="G91" s="24"/>
      <c r="H91" s="24"/>
    </row>
    <row r="92" spans="4:8" s="4" customFormat="1">
      <c r="D92" s="24"/>
      <c r="E92" s="24"/>
      <c r="F92" s="24"/>
      <c r="G92" s="24"/>
      <c r="H92" s="24"/>
    </row>
    <row r="93" spans="4:8" s="4" customFormat="1">
      <c r="D93" s="24"/>
      <c r="E93" s="24"/>
      <c r="F93" s="24"/>
      <c r="G93" s="24"/>
      <c r="H93" s="24"/>
    </row>
    <row r="94" spans="4:8" s="4" customFormat="1">
      <c r="D94" s="24"/>
      <c r="E94" s="24"/>
      <c r="F94" s="24"/>
      <c r="G94" s="24"/>
      <c r="H94" s="24"/>
    </row>
    <row r="95" spans="4:8" s="4" customFormat="1">
      <c r="D95" s="24"/>
      <c r="E95" s="24"/>
      <c r="F95" s="24"/>
      <c r="G95" s="24"/>
      <c r="H95" s="24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showGridLines="0" zoomScale="60" zoomScaleNormal="60" workbookViewId="0">
      <selection activeCell="C50" sqref="C50:C51"/>
    </sheetView>
  </sheetViews>
  <sheetFormatPr defaultRowHeight="14.4"/>
  <sheetData>
    <row r="1" s="132" customFormat="1" ht="21" customHeight="1"/>
    <row r="2" s="132" customFormat="1" ht="21" customHeight="1"/>
  </sheetData>
  <mergeCells count="1">
    <mergeCell ref="A1:XFD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20"/>
  <sheetViews>
    <sheetView showGridLines="0" workbookViewId="0">
      <selection activeCell="A28" sqref="A28"/>
    </sheetView>
  </sheetViews>
  <sheetFormatPr defaultRowHeight="15.6"/>
  <cols>
    <col min="1" max="5" width="8.88671875" style="115"/>
    <col min="6" max="6" width="15.5546875" style="115" customWidth="1"/>
    <col min="7" max="7" width="12.33203125" style="115" customWidth="1"/>
    <col min="8" max="8" width="14.5546875" style="115" customWidth="1"/>
    <col min="9" max="9" width="28.21875" style="115" customWidth="1"/>
    <col min="10" max="10" width="11.44140625" style="115" customWidth="1"/>
    <col min="11" max="16384" width="8.88671875" style="115"/>
  </cols>
  <sheetData>
    <row r="2" spans="2:10" ht="25.2">
      <c r="B2" s="133" t="s">
        <v>65</v>
      </c>
      <c r="C2" s="134"/>
      <c r="D2" s="134"/>
      <c r="E2" s="134"/>
      <c r="F2" s="134"/>
    </row>
    <row r="7" spans="2:10">
      <c r="B7" s="135"/>
      <c r="C7" s="136"/>
      <c r="D7" s="136"/>
      <c r="E7" s="136"/>
      <c r="F7" s="136"/>
      <c r="G7" s="136"/>
      <c r="H7" s="136"/>
      <c r="I7" s="136"/>
      <c r="J7" s="136"/>
    </row>
    <row r="8" spans="2:10">
      <c r="B8" s="135"/>
      <c r="C8" s="136"/>
      <c r="D8" s="136"/>
      <c r="E8" s="136"/>
      <c r="F8" s="136"/>
      <c r="G8" s="136"/>
      <c r="H8" s="136"/>
      <c r="I8" s="136"/>
      <c r="J8" s="136"/>
    </row>
    <row r="10" spans="2:10">
      <c r="B10" s="116"/>
      <c r="G10" s="117"/>
      <c r="I10" s="137"/>
      <c r="J10" s="137"/>
    </row>
    <row r="12" spans="2:10">
      <c r="B12" s="116"/>
      <c r="H12" s="137"/>
    </row>
    <row r="14" spans="2:10" ht="18">
      <c r="B14" s="138" t="s">
        <v>66</v>
      </c>
      <c r="C14" s="136"/>
      <c r="D14" s="136"/>
      <c r="E14" s="136"/>
      <c r="F14" s="136"/>
      <c r="G14" s="136"/>
      <c r="H14" s="136"/>
      <c r="I14" s="136"/>
      <c r="J14" s="136"/>
    </row>
    <row r="15" spans="2:10" ht="18">
      <c r="B15" s="138" t="s">
        <v>67</v>
      </c>
      <c r="C15" s="136"/>
      <c r="D15" s="136"/>
      <c r="E15" s="136"/>
      <c r="F15" s="136"/>
      <c r="G15" s="136"/>
      <c r="H15" s="136"/>
      <c r="I15" s="136"/>
      <c r="J15" s="136"/>
    </row>
    <row r="16" spans="2:10" ht="18">
      <c r="B16" s="139" t="s">
        <v>68</v>
      </c>
      <c r="D16" s="137" t="s">
        <v>69</v>
      </c>
      <c r="F16" s="137"/>
    </row>
    <row r="18" spans="2:9">
      <c r="B18" s="116"/>
      <c r="I18" s="137"/>
    </row>
    <row r="20" spans="2:9">
      <c r="B20" s="116"/>
      <c r="G20" s="137"/>
      <c r="H20" s="137"/>
    </row>
  </sheetData>
  <hyperlinks>
    <hyperlink ref="D1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Painel</vt:lpstr>
      <vt:lpstr>DEFINIÇÃO</vt:lpstr>
      <vt:lpstr>INVESTIMENTOS</vt:lpstr>
      <vt:lpstr>CUSTOS</vt:lpstr>
      <vt:lpstr>PROJEÇÃO DE RECEITAS</vt:lpstr>
      <vt:lpstr>ANÁLISE DE VIABILIDADE</vt:lpstr>
      <vt:lpstr>Panorama</vt:lpstr>
      <vt:lpstr>Dicas de Cursos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Acelere.vc</dc:creator>
  <cp:lastModifiedBy>user</cp:lastModifiedBy>
  <dcterms:created xsi:type="dcterms:W3CDTF">2013-11-09T12:17:33Z</dcterms:created>
  <dcterms:modified xsi:type="dcterms:W3CDTF">2021-10-20T15:31:01Z</dcterms:modified>
</cp:coreProperties>
</file>